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<sst xmlns="http://schemas.openxmlformats.org/spreadsheetml/2006/main" count="145" uniqueCount="144">
  <si>
    <t>ROMÂNIA</t>
  </si>
  <si>
    <t>JUDEŢUL HUNEDOARA</t>
  </si>
  <si>
    <t>MUNICIPIUL HUNEDOARA</t>
  </si>
  <si>
    <t>CONSILIUL LOCAL</t>
  </si>
  <si>
    <t>ORGANIGRAMA</t>
  </si>
  <si>
    <t>PRIMAR</t>
  </si>
  <si>
    <t>VICEPRIMAR</t>
  </si>
  <si>
    <t>CABINET AL PRIMARULUI</t>
  </si>
  <si>
    <t>ADMINISTRATOR PUBLIC</t>
  </si>
  <si>
    <t>COMPARTIMENTUL  AUDIT INTERN</t>
  </si>
  <si>
    <t>SECRETAR GENERAL AL MUNICIPIULUI HUNEDOARA</t>
  </si>
  <si>
    <t xml:space="preserve">SERVICIU  ACHIZITII PUBLICE </t>
  </si>
  <si>
    <t>DIRECTIA</t>
  </si>
  <si>
    <t>SERVICIUL PUBLIC GRADINA ZOOLOGICA</t>
  </si>
  <si>
    <t>POLITIE</t>
  </si>
  <si>
    <t>LOCALA</t>
  </si>
  <si>
    <t>COMPARTIMENT</t>
  </si>
  <si>
    <t>BIROU CIRCULATIE</t>
  </si>
  <si>
    <t>SERVICIUL BUGET FINANŢE CONTABILITATE</t>
  </si>
  <si>
    <t>COMPLEX SPORTIV "MICHAEL KLEIN"HD SI STRANDUL MUNICIPAL</t>
  </si>
  <si>
    <t xml:space="preserve">COMPARTIMENT </t>
  </si>
  <si>
    <t>COMPARTIMENT CONTROL COMERCIAL, DISCIPLINA IN CONSTRUCTII SI MEDIU</t>
  </si>
  <si>
    <t xml:space="preserve">IMPLEMENTARE </t>
  </si>
  <si>
    <t>COMPARTIMENT JURIDIC, INSOLVENTA</t>
  </si>
  <si>
    <t>PROIECTE</t>
  </si>
  <si>
    <t>COMPARTIMENT DE INFORMARE PUBLICA</t>
  </si>
  <si>
    <t>BIBLIOTECA MUNICIPALĂ</t>
  </si>
  <si>
    <t>COMPARTIMENT AUTORITATE TUTELARA</t>
  </si>
  <si>
    <t>SERVICIU COLECTARE CREANTE, EXECUTARI SILITE</t>
  </si>
  <si>
    <t>MUZEUL CASTELUL CORVINILOR</t>
  </si>
  <si>
    <t xml:space="preserve"> SERV.ORDINE PUBLICA EVIDEN-</t>
  </si>
  <si>
    <t>TA PERSOANELOR,  DISPECERAT</t>
  </si>
  <si>
    <t>COMPARTIMENT CORP CONTROL AL PRIMARULUI</t>
  </si>
  <si>
    <t>BAZE DE DATE SI MONITORIZARE</t>
  </si>
  <si>
    <t>COMPARTIMENT ARHIVA</t>
  </si>
  <si>
    <t>SERV. IMPOZITE SI TAXE LOCALE, IMPUNERE, CONSTATARE, CONTROL</t>
  </si>
  <si>
    <t xml:space="preserve">    PROMOVARE</t>
  </si>
  <si>
    <t xml:space="preserve">   IMAGINE</t>
  </si>
  <si>
    <t xml:space="preserve">BIROU ORDINE PUBLICA </t>
  </si>
  <si>
    <t>SI</t>
  </si>
  <si>
    <t>EVIDENTA PERSOANELOR</t>
  </si>
  <si>
    <t>COMPARTIMENT JURIDIC</t>
  </si>
  <si>
    <t>CENTRUL DE</t>
  </si>
  <si>
    <t xml:space="preserve">INFORMARE </t>
  </si>
  <si>
    <t>BIROU DISPECERAT</t>
  </si>
  <si>
    <t>CASA DE CULTURA</t>
  </si>
  <si>
    <t>TURISTICA</t>
  </si>
  <si>
    <t>BAZE DE DATE SI</t>
  </si>
  <si>
    <t>MONITORIZARE</t>
  </si>
  <si>
    <t>GALERIILE DE ARTA</t>
  </si>
  <si>
    <t>BIROU EVIDENTA</t>
  </si>
  <si>
    <t>SERV. PUBLIC ADMINIS-  
TRAŢIA PIEŢELOR TARGU-RILOR  ŞI OBOARELOR</t>
  </si>
  <si>
    <t>PERSOANELOR SI</t>
  </si>
  <si>
    <t>INFORMATICA</t>
  </si>
  <si>
    <t>CREŞA - CĂSUŢA CU PITICI</t>
  </si>
  <si>
    <t>STARE</t>
  </si>
  <si>
    <t>CIVILA</t>
  </si>
  <si>
    <t>COMP. GHISEU</t>
  </si>
  <si>
    <t>UNIC, SECRETARIAT</t>
  </si>
  <si>
    <t>SI ARHIVA</t>
  </si>
  <si>
    <t>SERV.  INFORMAŢII PENTRU CETĂŢENI ŞI RELAŢII PUBLICE, MONITORUL OFICIAL LOCAL</t>
  </si>
  <si>
    <t>DIRECTIA PROIECTE CU FINANTARE EUROPEANA</t>
  </si>
  <si>
    <t xml:space="preserve">COMPARTIMENT INCASARI </t>
  </si>
  <si>
    <t xml:space="preserve">DIRECŢIA PATRIMONIU </t>
  </si>
  <si>
    <t>COMPARTIMENT INVENTAR</t>
  </si>
  <si>
    <t xml:space="preserve">SERV. JURIDIC, ADMINISTRATIE PUBLICA LOCALA SI AUTORITATE TUTELARA </t>
  </si>
  <si>
    <t>BIROU REGISTRUL AGRICOL,  APLICAREA LEGILOR FONDULUI FUNCIAR</t>
  </si>
  <si>
    <t>COMPARTIMENT PROTECTIA MUNCII SI A MEDIULUI</t>
  </si>
  <si>
    <t>COMPARTIMENT ORGANIZARE EVENIMENTE</t>
  </si>
  <si>
    <t xml:space="preserve">BIROU INFORMATICĂ </t>
  </si>
  <si>
    <t>TEHNICA DE CALCUL</t>
  </si>
  <si>
    <t>COMPARTIMENT  GUVERNANTA CORPORATIVA</t>
  </si>
  <si>
    <t>Compart. NOMENCLATURA STRADALA</t>
  </si>
  <si>
    <t xml:space="preserve">SERV. PUBLIC COMUNITAR LOCAL DE EVIDENTA PERSOANELOR </t>
  </si>
  <si>
    <t>SERV. RESURSE UMANE, SALARIZARE</t>
  </si>
  <si>
    <t>COMP. CONTROL INTERN ŞI SISTEME MANAGEMENT</t>
  </si>
  <si>
    <t>DIRECTIA STRATEGII COMUNICARE, INFORMATII PENTRU CETATENI</t>
  </si>
  <si>
    <t>BIROU COMUNICARE</t>
  </si>
  <si>
    <t xml:space="preserve">       PROTECTIE CIVILA,</t>
  </si>
  <si>
    <t>PSI, SITUATII DE URGENTA</t>
  </si>
  <si>
    <t>COMPARTIMENT LOGISTIC SI REGISTRATURA</t>
  </si>
  <si>
    <t>aparatului  de specialitate al Primarului municipiul Hunedoara, si a Serviciilor Publice fara personalitate juridica subordonate Consiliului Local al municipiului Hunedoara</t>
  </si>
  <si>
    <t>DIRECTIA AMENAJAREA TERITORIULUI  SI URBANISM               ARHITECT SEF</t>
  </si>
  <si>
    <t xml:space="preserve">SERVICIUL </t>
  </si>
  <si>
    <t xml:space="preserve">SERVICIUL  INVESTITII,  MONITORIZAREA SERVICIILOR COMUNITARE DE UTILITATI PUBLICE </t>
  </si>
  <si>
    <t>COMPARTIMENT INVESTITII</t>
  </si>
  <si>
    <t>BIROU PTR MONITORIZAREA SERV. COMUNITARE DE UTILITATI PUBLICE SI RELATIA CU ASOCIATIILE DE PROPRIETARI</t>
  </si>
  <si>
    <t>BIROU URBANISM</t>
  </si>
  <si>
    <t>COMPARTIMENT DE RELATII CU INVESTITORII</t>
  </si>
  <si>
    <t>SERVICIUL ELABORARE  PROIECTE CU FINANTARE EUROPEANA</t>
  </si>
  <si>
    <t>COMPARTIMENT IMPLEMENTARE PROIECTE</t>
  </si>
  <si>
    <t>Anexa nr. 1 la Hotararea nr.           /2021</t>
  </si>
  <si>
    <t>COMPARTIMENT TOPOGRAFIE, CADASTRU</t>
  </si>
  <si>
    <t>CABINETUL VICEPRIMARULUI</t>
  </si>
  <si>
    <t xml:space="preserve">BIROU  FOND LOCATIV </t>
  </si>
  <si>
    <r>
      <t>BIROU CONCESIUNI, INCHIRIERI, VANZARI,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PRIVATIZARE</t>
    </r>
  </si>
  <si>
    <t>BIROU PARCARI</t>
  </si>
  <si>
    <t>SERVICIUL AD-TIV, ÎNTREȚINERE CLĂDIRI ȘI CĂI PUBLICE, ZONE VERZI</t>
  </si>
  <si>
    <t>SERVICIUL PUBLIC CIMITIRUL MUNICIPAL HUNEDOARA</t>
  </si>
  <si>
    <t>DIRECTIA GOSPODARIRE URBANA</t>
  </si>
  <si>
    <t>DAN BOBOUTANU</t>
  </si>
  <si>
    <t>CATALIN FLORIN OLAR</t>
  </si>
  <si>
    <t>TODOR RAMONA ELENA</t>
  </si>
  <si>
    <t>SAV CLAUDIU</t>
  </si>
  <si>
    <t>POPA AURELIA ANISOARA                   PONTA CRISTINA</t>
  </si>
  <si>
    <t>BISTRIAN ADRIANA CARLA ITA</t>
  </si>
  <si>
    <t>MARINCESCU ADINA</t>
  </si>
  <si>
    <t>POPA DANIELA CARMEN</t>
  </si>
  <si>
    <t>ALBU MARINELA MARGARETA</t>
  </si>
  <si>
    <t>CIOCARLIE ODETA VIVIANA</t>
  </si>
  <si>
    <t>PAHONTU CRISTINA</t>
  </si>
  <si>
    <t>CHEZAN CORNEL</t>
  </si>
  <si>
    <t>POPA CAMELIA</t>
  </si>
  <si>
    <t>ARHITECT SEF - VACANT</t>
  </si>
  <si>
    <t>MOISE IULICA DORINA</t>
  </si>
  <si>
    <t>OPREAN SILKE</t>
  </si>
  <si>
    <t>UDREA MONICA</t>
  </si>
  <si>
    <t>TOMA VALERICA</t>
  </si>
  <si>
    <t>SEF BIROU - TEMPORAR VACANT</t>
  </si>
  <si>
    <t>TICULA VIOREL</t>
  </si>
  <si>
    <t>MUNTEAN SORIN NICOLAE</t>
  </si>
  <si>
    <t>FODOR CRISTINA</t>
  </si>
  <si>
    <t>PASC RADUCU MARIUS</t>
  </si>
  <si>
    <t>OPRISONI NELU COSMIN</t>
  </si>
  <si>
    <t xml:space="preserve">GUTU CORNEL FLORIN </t>
  </si>
  <si>
    <t>VAIDOS IOAN FLORIN</t>
  </si>
  <si>
    <t>FRUNZA FLORIN</t>
  </si>
  <si>
    <t>MILITON DĂNUȚ LASLĂU</t>
  </si>
  <si>
    <t>PODEA GABRIELA LILIANA</t>
  </si>
  <si>
    <t>SUCIU MARIANA</t>
  </si>
  <si>
    <t>KISS MONALISA LAVINIA</t>
  </si>
  <si>
    <t>OLTEAN FLORIN</t>
  </si>
  <si>
    <t>GRUNITAN ADRIANA</t>
  </si>
  <si>
    <t>TANASE LUCIA</t>
  </si>
  <si>
    <t>TINCU SORIN</t>
  </si>
  <si>
    <t>STOENESCU ADRIAN</t>
  </si>
  <si>
    <t>LOBONT AMALIA</t>
  </si>
  <si>
    <t>PAHONTU DORIN</t>
  </si>
  <si>
    <t>COLESNIUC DANUT</t>
  </si>
  <si>
    <t>SEF SERVICIU - VACANT</t>
  </si>
  <si>
    <t>LOVASZ BIANCA VALENTINA</t>
  </si>
  <si>
    <t>RONCEA ION VASILE</t>
  </si>
  <si>
    <r>
      <t xml:space="preserve">DIRECŢIA ECONOMICĂ </t>
    </r>
    <r>
      <rPr>
        <b/>
        <sz val="8"/>
        <rFont val="Arial"/>
        <family val="2"/>
      </rPr>
      <t xml:space="preserve">DIRECTOR EXECUTIV DIRECTOR EXECUTIV ADJUNCT </t>
    </r>
  </si>
  <si>
    <t>SEF BIROU - VACANT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</si>
</sst>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3"/>
      <name val="Arial"/>
      <family val="2"/>
    </font>
    <font>
      <b/>
      <sz val="7.5"/>
      <name val="Arial"/>
      <family val="2"/>
    </font>
    <font>
      <b/>
      <sz val="8"/>
      <color indexed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37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3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2</xdr:col>
      <xdr:colOff>0</xdr:colOff>
      <xdr:row>19</xdr:row>
      <xdr:rowOff>76200</xdr:rowOff>
    </xdr:to>
    <xdr:sp>
      <xdr:nvSpPr>
        <xdr:cNvPr id="1" name="Line 1"/>
        <xdr:cNvSpPr>
          <a:spLocks/>
        </xdr:cNvSpPr>
      </xdr:nvSpPr>
      <xdr:spPr>
        <a:xfrm>
          <a:off x="104775" y="3810000"/>
          <a:ext cx="16192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39</xdr:row>
      <xdr:rowOff>76200</xdr:rowOff>
    </xdr:from>
    <xdr:to>
      <xdr:col>2</xdr:col>
      <xdr:colOff>19050</xdr:colOff>
      <xdr:row>39</xdr:row>
      <xdr:rowOff>85725</xdr:rowOff>
    </xdr:to>
    <xdr:sp>
      <xdr:nvSpPr>
        <xdr:cNvPr id="2" name="Line 12"/>
        <xdr:cNvSpPr>
          <a:spLocks/>
        </xdr:cNvSpPr>
      </xdr:nvSpPr>
      <xdr:spPr>
        <a:xfrm flipV="1">
          <a:off x="76200" y="8496300"/>
          <a:ext cx="2095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76200</xdr:rowOff>
    </xdr:from>
    <xdr:to>
      <xdr:col>2</xdr:col>
      <xdr:colOff>28575</xdr:colOff>
      <xdr:row>24</xdr:row>
      <xdr:rowOff>85725</xdr:rowOff>
    </xdr:to>
    <xdr:sp>
      <xdr:nvSpPr>
        <xdr:cNvPr id="3" name="Line 15"/>
        <xdr:cNvSpPr>
          <a:spLocks/>
        </xdr:cNvSpPr>
      </xdr:nvSpPr>
      <xdr:spPr>
        <a:xfrm flipV="1">
          <a:off x="104775" y="5305425"/>
          <a:ext cx="19050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15</xdr:row>
      <xdr:rowOff>9525</xdr:rowOff>
    </xdr:from>
    <xdr:to>
      <xdr:col>37</xdr:col>
      <xdr:colOff>161925</xdr:colOff>
      <xdr:row>15</xdr:row>
      <xdr:rowOff>38100</xdr:rowOff>
    </xdr:to>
    <xdr:sp>
      <xdr:nvSpPr>
        <xdr:cNvPr id="4" name="Line 21"/>
        <xdr:cNvSpPr>
          <a:spLocks/>
        </xdr:cNvSpPr>
      </xdr:nvSpPr>
      <xdr:spPr>
        <a:xfrm>
          <a:off x="1104900" y="2990850"/>
          <a:ext cx="17859375" cy="2857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714375</xdr:colOff>
      <xdr:row>15</xdr:row>
      <xdr:rowOff>9525</xdr:rowOff>
    </xdr:from>
    <xdr:to>
      <xdr:col>30</xdr:col>
      <xdr:colOff>714375</xdr:colOff>
      <xdr:row>17</xdr:row>
      <xdr:rowOff>133350</xdr:rowOff>
    </xdr:to>
    <xdr:sp>
      <xdr:nvSpPr>
        <xdr:cNvPr id="5" name="Line 22"/>
        <xdr:cNvSpPr>
          <a:spLocks/>
        </xdr:cNvSpPr>
      </xdr:nvSpPr>
      <xdr:spPr>
        <a:xfrm flipH="1">
          <a:off x="16030575" y="2990850"/>
          <a:ext cx="0" cy="466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666750</xdr:colOff>
      <xdr:row>12</xdr:row>
      <xdr:rowOff>9525</xdr:rowOff>
    </xdr:from>
    <xdr:to>
      <xdr:col>11</xdr:col>
      <xdr:colOff>676275</xdr:colOff>
      <xdr:row>15</xdr:row>
      <xdr:rowOff>9525</xdr:rowOff>
    </xdr:to>
    <xdr:sp>
      <xdr:nvSpPr>
        <xdr:cNvPr id="6" name="Line 23"/>
        <xdr:cNvSpPr>
          <a:spLocks/>
        </xdr:cNvSpPr>
      </xdr:nvSpPr>
      <xdr:spPr>
        <a:xfrm>
          <a:off x="5124450" y="2381250"/>
          <a:ext cx="9525" cy="60960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828675</xdr:colOff>
      <xdr:row>9</xdr:row>
      <xdr:rowOff>9525</xdr:rowOff>
    </xdr:from>
    <xdr:to>
      <xdr:col>10</xdr:col>
      <xdr:colOff>419100</xdr:colOff>
      <xdr:row>9</xdr:row>
      <xdr:rowOff>19050</xdr:rowOff>
    </xdr:to>
    <xdr:sp>
      <xdr:nvSpPr>
        <xdr:cNvPr id="7" name="Line 30"/>
        <xdr:cNvSpPr>
          <a:spLocks/>
        </xdr:cNvSpPr>
      </xdr:nvSpPr>
      <xdr:spPr>
        <a:xfrm>
          <a:off x="1095375" y="1714500"/>
          <a:ext cx="3333750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895350</xdr:colOff>
      <xdr:row>7</xdr:row>
      <xdr:rowOff>0</xdr:rowOff>
    </xdr:from>
    <xdr:to>
      <xdr:col>11</xdr:col>
      <xdr:colOff>904875</xdr:colOff>
      <xdr:row>8</xdr:row>
      <xdr:rowOff>152400</xdr:rowOff>
    </xdr:to>
    <xdr:sp>
      <xdr:nvSpPr>
        <xdr:cNvPr id="8" name="Line 32"/>
        <xdr:cNvSpPr>
          <a:spLocks/>
        </xdr:cNvSpPr>
      </xdr:nvSpPr>
      <xdr:spPr>
        <a:xfrm flipH="1">
          <a:off x="5353050" y="1371600"/>
          <a:ext cx="9525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39</xdr:row>
      <xdr:rowOff>85725</xdr:rowOff>
    </xdr:from>
    <xdr:to>
      <xdr:col>7</xdr:col>
      <xdr:colOff>9525</xdr:colOff>
      <xdr:row>39</xdr:row>
      <xdr:rowOff>85725</xdr:rowOff>
    </xdr:to>
    <xdr:sp>
      <xdr:nvSpPr>
        <xdr:cNvPr id="9" name="Line 40"/>
        <xdr:cNvSpPr>
          <a:spLocks/>
        </xdr:cNvSpPr>
      </xdr:nvSpPr>
      <xdr:spPr>
        <a:xfrm>
          <a:off x="2152650" y="8505825"/>
          <a:ext cx="13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18</xdr:row>
      <xdr:rowOff>190500</xdr:rowOff>
    </xdr:from>
    <xdr:to>
      <xdr:col>24</xdr:col>
      <xdr:colOff>19050</xdr:colOff>
      <xdr:row>34</xdr:row>
      <xdr:rowOff>47625</xdr:rowOff>
    </xdr:to>
    <xdr:sp>
      <xdr:nvSpPr>
        <xdr:cNvPr id="10" name="Line 271"/>
        <xdr:cNvSpPr>
          <a:spLocks/>
        </xdr:cNvSpPr>
      </xdr:nvSpPr>
      <xdr:spPr>
        <a:xfrm>
          <a:off x="12773025" y="3667125"/>
          <a:ext cx="0" cy="3867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34</xdr:row>
      <xdr:rowOff>47625</xdr:rowOff>
    </xdr:from>
    <xdr:to>
      <xdr:col>26</xdr:col>
      <xdr:colOff>47625</xdr:colOff>
      <xdr:row>34</xdr:row>
      <xdr:rowOff>57150</xdr:rowOff>
    </xdr:to>
    <xdr:sp>
      <xdr:nvSpPr>
        <xdr:cNvPr id="11" name="Line 274"/>
        <xdr:cNvSpPr>
          <a:spLocks/>
        </xdr:cNvSpPr>
      </xdr:nvSpPr>
      <xdr:spPr>
        <a:xfrm>
          <a:off x="12763500" y="7534275"/>
          <a:ext cx="2952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35</xdr:row>
      <xdr:rowOff>76200</xdr:rowOff>
    </xdr:from>
    <xdr:to>
      <xdr:col>24</xdr:col>
      <xdr:colOff>9525</xdr:colOff>
      <xdr:row>44</xdr:row>
      <xdr:rowOff>152400</xdr:rowOff>
    </xdr:to>
    <xdr:sp>
      <xdr:nvSpPr>
        <xdr:cNvPr id="12" name="Line 276"/>
        <xdr:cNvSpPr>
          <a:spLocks/>
        </xdr:cNvSpPr>
      </xdr:nvSpPr>
      <xdr:spPr>
        <a:xfrm flipH="1">
          <a:off x="12753975" y="7753350"/>
          <a:ext cx="9525" cy="1847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40</xdr:row>
      <xdr:rowOff>9525</xdr:rowOff>
    </xdr:from>
    <xdr:to>
      <xdr:col>26</xdr:col>
      <xdr:colOff>19050</xdr:colOff>
      <xdr:row>40</xdr:row>
      <xdr:rowOff>19050</xdr:rowOff>
    </xdr:to>
    <xdr:sp>
      <xdr:nvSpPr>
        <xdr:cNvPr id="13" name="Line 277"/>
        <xdr:cNvSpPr>
          <a:spLocks/>
        </xdr:cNvSpPr>
      </xdr:nvSpPr>
      <xdr:spPr>
        <a:xfrm>
          <a:off x="12753975" y="8591550"/>
          <a:ext cx="2762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47625</xdr:colOff>
      <xdr:row>44</xdr:row>
      <xdr:rowOff>142875</xdr:rowOff>
    </xdr:from>
    <xdr:to>
      <xdr:col>26</xdr:col>
      <xdr:colOff>28575</xdr:colOff>
      <xdr:row>44</xdr:row>
      <xdr:rowOff>142875</xdr:rowOff>
    </xdr:to>
    <xdr:sp>
      <xdr:nvSpPr>
        <xdr:cNvPr id="14" name="Line 278"/>
        <xdr:cNvSpPr>
          <a:spLocks/>
        </xdr:cNvSpPr>
      </xdr:nvSpPr>
      <xdr:spPr>
        <a:xfrm>
          <a:off x="12801600" y="9591675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44</xdr:row>
      <xdr:rowOff>9525</xdr:rowOff>
    </xdr:from>
    <xdr:to>
      <xdr:col>1</xdr:col>
      <xdr:colOff>95250</xdr:colOff>
      <xdr:row>44</xdr:row>
      <xdr:rowOff>28575</xdr:rowOff>
    </xdr:to>
    <xdr:sp>
      <xdr:nvSpPr>
        <xdr:cNvPr id="15" name="Line 310"/>
        <xdr:cNvSpPr>
          <a:spLocks/>
        </xdr:cNvSpPr>
      </xdr:nvSpPr>
      <xdr:spPr>
        <a:xfrm flipV="1">
          <a:off x="200025" y="9458325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1533525</xdr:colOff>
      <xdr:row>9</xdr:row>
      <xdr:rowOff>9525</xdr:rowOff>
    </xdr:from>
    <xdr:to>
      <xdr:col>20</xdr:col>
      <xdr:colOff>1009650</xdr:colOff>
      <xdr:row>9</xdr:row>
      <xdr:rowOff>28575</xdr:rowOff>
    </xdr:to>
    <xdr:sp>
      <xdr:nvSpPr>
        <xdr:cNvPr id="16" name="Line 375"/>
        <xdr:cNvSpPr>
          <a:spLocks/>
        </xdr:cNvSpPr>
      </xdr:nvSpPr>
      <xdr:spPr>
        <a:xfrm flipV="1">
          <a:off x="5991225" y="1714500"/>
          <a:ext cx="58102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828675</xdr:colOff>
      <xdr:row>8</xdr:row>
      <xdr:rowOff>152400</xdr:rowOff>
    </xdr:from>
    <xdr:to>
      <xdr:col>2</xdr:col>
      <xdr:colOff>828675</xdr:colOff>
      <xdr:row>9</xdr:row>
      <xdr:rowOff>238125</xdr:rowOff>
    </xdr:to>
    <xdr:sp>
      <xdr:nvSpPr>
        <xdr:cNvPr id="17" name="Line 376"/>
        <xdr:cNvSpPr>
          <a:spLocks/>
        </xdr:cNvSpPr>
      </xdr:nvSpPr>
      <xdr:spPr>
        <a:xfrm>
          <a:off x="1095375" y="1685925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914400</xdr:colOff>
      <xdr:row>9</xdr:row>
      <xdr:rowOff>57150</xdr:rowOff>
    </xdr:from>
    <xdr:to>
      <xdr:col>14</xdr:col>
      <xdr:colOff>914400</xdr:colOff>
      <xdr:row>10</xdr:row>
      <xdr:rowOff>47625</xdr:rowOff>
    </xdr:to>
    <xdr:sp>
      <xdr:nvSpPr>
        <xdr:cNvPr id="18" name="Line 377"/>
        <xdr:cNvSpPr>
          <a:spLocks/>
        </xdr:cNvSpPr>
      </xdr:nvSpPr>
      <xdr:spPr>
        <a:xfrm>
          <a:off x="7467600" y="1762125"/>
          <a:ext cx="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962025</xdr:colOff>
      <xdr:row>9</xdr:row>
      <xdr:rowOff>19050</xdr:rowOff>
    </xdr:from>
    <xdr:to>
      <xdr:col>20</xdr:col>
      <xdr:colOff>962025</xdr:colOff>
      <xdr:row>10</xdr:row>
      <xdr:rowOff>9525</xdr:rowOff>
    </xdr:to>
    <xdr:sp>
      <xdr:nvSpPr>
        <xdr:cNvPr id="19" name="Line 379"/>
        <xdr:cNvSpPr>
          <a:spLocks/>
        </xdr:cNvSpPr>
      </xdr:nvSpPr>
      <xdr:spPr>
        <a:xfrm>
          <a:off x="11753850" y="1724025"/>
          <a:ext cx="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14</xdr:row>
      <xdr:rowOff>161925</xdr:rowOff>
    </xdr:from>
    <xdr:to>
      <xdr:col>2</xdr:col>
      <xdr:colOff>838200</xdr:colOff>
      <xdr:row>17</xdr:row>
      <xdr:rowOff>152400</xdr:rowOff>
    </xdr:to>
    <xdr:sp>
      <xdr:nvSpPr>
        <xdr:cNvPr id="20" name="Line 382"/>
        <xdr:cNvSpPr>
          <a:spLocks/>
        </xdr:cNvSpPr>
      </xdr:nvSpPr>
      <xdr:spPr>
        <a:xfrm>
          <a:off x="1104900" y="2971800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914400</xdr:colOff>
      <xdr:row>14</xdr:row>
      <xdr:rowOff>152400</xdr:rowOff>
    </xdr:from>
    <xdr:to>
      <xdr:col>7</xdr:col>
      <xdr:colOff>914400</xdr:colOff>
      <xdr:row>17</xdr:row>
      <xdr:rowOff>123825</xdr:rowOff>
    </xdr:to>
    <xdr:sp>
      <xdr:nvSpPr>
        <xdr:cNvPr id="21" name="Line 383"/>
        <xdr:cNvSpPr>
          <a:spLocks/>
        </xdr:cNvSpPr>
      </xdr:nvSpPr>
      <xdr:spPr>
        <a:xfrm>
          <a:off x="3190875" y="2962275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838200</xdr:colOff>
      <xdr:row>15</xdr:row>
      <xdr:rowOff>9525</xdr:rowOff>
    </xdr:from>
    <xdr:to>
      <xdr:col>14</xdr:col>
      <xdr:colOff>838200</xdr:colOff>
      <xdr:row>18</xdr:row>
      <xdr:rowOff>0</xdr:rowOff>
    </xdr:to>
    <xdr:sp>
      <xdr:nvSpPr>
        <xdr:cNvPr id="22" name="Line 384"/>
        <xdr:cNvSpPr>
          <a:spLocks/>
        </xdr:cNvSpPr>
      </xdr:nvSpPr>
      <xdr:spPr>
        <a:xfrm>
          <a:off x="7391400" y="2990850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1019175</xdr:colOff>
      <xdr:row>15</xdr:row>
      <xdr:rowOff>19050</xdr:rowOff>
    </xdr:from>
    <xdr:to>
      <xdr:col>11</xdr:col>
      <xdr:colOff>1019175</xdr:colOff>
      <xdr:row>18</xdr:row>
      <xdr:rowOff>9525</xdr:rowOff>
    </xdr:to>
    <xdr:sp>
      <xdr:nvSpPr>
        <xdr:cNvPr id="23" name="Line 385"/>
        <xdr:cNvSpPr>
          <a:spLocks/>
        </xdr:cNvSpPr>
      </xdr:nvSpPr>
      <xdr:spPr>
        <a:xfrm>
          <a:off x="5476875" y="3000375"/>
          <a:ext cx="0" cy="485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685800</xdr:colOff>
      <xdr:row>15</xdr:row>
      <xdr:rowOff>38100</xdr:rowOff>
    </xdr:from>
    <xdr:to>
      <xdr:col>17</xdr:col>
      <xdr:colOff>685800</xdr:colOff>
      <xdr:row>18</xdr:row>
      <xdr:rowOff>19050</xdr:rowOff>
    </xdr:to>
    <xdr:sp>
      <xdr:nvSpPr>
        <xdr:cNvPr id="24" name="Line 386"/>
        <xdr:cNvSpPr>
          <a:spLocks/>
        </xdr:cNvSpPr>
      </xdr:nvSpPr>
      <xdr:spPr>
        <a:xfrm>
          <a:off x="9629775" y="3019425"/>
          <a:ext cx="0" cy="476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1047750</xdr:colOff>
      <xdr:row>14</xdr:row>
      <xdr:rowOff>161925</xdr:rowOff>
    </xdr:from>
    <xdr:to>
      <xdr:col>26</xdr:col>
      <xdr:colOff>1047750</xdr:colOff>
      <xdr:row>18</xdr:row>
      <xdr:rowOff>0</xdr:rowOff>
    </xdr:to>
    <xdr:sp>
      <xdr:nvSpPr>
        <xdr:cNvPr id="25" name="Line 387"/>
        <xdr:cNvSpPr>
          <a:spLocks/>
        </xdr:cNvSpPr>
      </xdr:nvSpPr>
      <xdr:spPr>
        <a:xfrm>
          <a:off x="14058900" y="2971800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18</xdr:row>
      <xdr:rowOff>209550</xdr:rowOff>
    </xdr:from>
    <xdr:to>
      <xdr:col>26</xdr:col>
      <xdr:colOff>19050</xdr:colOff>
      <xdr:row>18</xdr:row>
      <xdr:rowOff>219075</xdr:rowOff>
    </xdr:to>
    <xdr:sp>
      <xdr:nvSpPr>
        <xdr:cNvPr id="26" name="Line 411"/>
        <xdr:cNvSpPr>
          <a:spLocks/>
        </xdr:cNvSpPr>
      </xdr:nvSpPr>
      <xdr:spPr>
        <a:xfrm>
          <a:off x="12773025" y="3686175"/>
          <a:ext cx="2571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57150</xdr:colOff>
      <xdr:row>29</xdr:row>
      <xdr:rowOff>142875</xdr:rowOff>
    </xdr:from>
    <xdr:to>
      <xdr:col>26</xdr:col>
      <xdr:colOff>38100</xdr:colOff>
      <xdr:row>29</xdr:row>
      <xdr:rowOff>142875</xdr:rowOff>
    </xdr:to>
    <xdr:sp>
      <xdr:nvSpPr>
        <xdr:cNvPr id="27" name="Line 412"/>
        <xdr:cNvSpPr>
          <a:spLocks/>
        </xdr:cNvSpPr>
      </xdr:nvSpPr>
      <xdr:spPr>
        <a:xfrm>
          <a:off x="12811125" y="6486525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285750</xdr:colOff>
      <xdr:row>19</xdr:row>
      <xdr:rowOff>66675</xdr:rowOff>
    </xdr:from>
    <xdr:to>
      <xdr:col>32</xdr:col>
      <xdr:colOff>352425</xdr:colOff>
      <xdr:row>50</xdr:row>
      <xdr:rowOff>133350</xdr:rowOff>
    </xdr:to>
    <xdr:sp>
      <xdr:nvSpPr>
        <xdr:cNvPr id="28" name="Line 460"/>
        <xdr:cNvSpPr>
          <a:spLocks/>
        </xdr:cNvSpPr>
      </xdr:nvSpPr>
      <xdr:spPr>
        <a:xfrm>
          <a:off x="17125950" y="3800475"/>
          <a:ext cx="66675" cy="6791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257175</xdr:colOff>
      <xdr:row>38</xdr:row>
      <xdr:rowOff>123825</xdr:rowOff>
    </xdr:from>
    <xdr:to>
      <xdr:col>32</xdr:col>
      <xdr:colOff>361950</xdr:colOff>
      <xdr:row>38</xdr:row>
      <xdr:rowOff>152400</xdr:rowOff>
    </xdr:to>
    <xdr:sp>
      <xdr:nvSpPr>
        <xdr:cNvPr id="29" name="Line 461"/>
        <xdr:cNvSpPr>
          <a:spLocks/>
        </xdr:cNvSpPr>
      </xdr:nvSpPr>
      <xdr:spPr>
        <a:xfrm flipH="1" flipV="1">
          <a:off x="16811625" y="8362950"/>
          <a:ext cx="390525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285750</xdr:colOff>
      <xdr:row>44</xdr:row>
      <xdr:rowOff>9525</xdr:rowOff>
    </xdr:from>
    <xdr:to>
      <xdr:col>32</xdr:col>
      <xdr:colOff>352425</xdr:colOff>
      <xdr:row>44</xdr:row>
      <xdr:rowOff>28575</xdr:rowOff>
    </xdr:to>
    <xdr:sp>
      <xdr:nvSpPr>
        <xdr:cNvPr id="30" name="Line 462"/>
        <xdr:cNvSpPr>
          <a:spLocks/>
        </xdr:cNvSpPr>
      </xdr:nvSpPr>
      <xdr:spPr>
        <a:xfrm flipH="1">
          <a:off x="16840200" y="9458325"/>
          <a:ext cx="35242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38100</xdr:rowOff>
    </xdr:from>
    <xdr:to>
      <xdr:col>7</xdr:col>
      <xdr:colOff>0</xdr:colOff>
      <xdr:row>19</xdr:row>
      <xdr:rowOff>38100</xdr:rowOff>
    </xdr:to>
    <xdr:sp>
      <xdr:nvSpPr>
        <xdr:cNvPr id="31" name="Straight Connector 81"/>
        <xdr:cNvSpPr>
          <a:spLocks/>
        </xdr:cNvSpPr>
      </xdr:nvSpPr>
      <xdr:spPr>
        <a:xfrm>
          <a:off x="2105025" y="3771900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19</xdr:row>
      <xdr:rowOff>85725</xdr:rowOff>
    </xdr:from>
    <xdr:to>
      <xdr:col>1</xdr:col>
      <xdr:colOff>9525</xdr:colOff>
      <xdr:row>39</xdr:row>
      <xdr:rowOff>133350</xdr:rowOff>
    </xdr:to>
    <xdr:sp>
      <xdr:nvSpPr>
        <xdr:cNvPr id="32" name="Straight Connector 86"/>
        <xdr:cNvSpPr>
          <a:spLocks/>
        </xdr:cNvSpPr>
      </xdr:nvSpPr>
      <xdr:spPr>
        <a:xfrm>
          <a:off x="66675" y="3819525"/>
          <a:ext cx="47625" cy="4733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19</xdr:row>
      <xdr:rowOff>28575</xdr:rowOff>
    </xdr:from>
    <xdr:to>
      <xdr:col>5</xdr:col>
      <xdr:colOff>76200</xdr:colOff>
      <xdr:row>44</xdr:row>
      <xdr:rowOff>76200</xdr:rowOff>
    </xdr:to>
    <xdr:sp>
      <xdr:nvSpPr>
        <xdr:cNvPr id="33" name="Straight Connector 89"/>
        <xdr:cNvSpPr>
          <a:spLocks/>
        </xdr:cNvSpPr>
      </xdr:nvSpPr>
      <xdr:spPr>
        <a:xfrm>
          <a:off x="2114550" y="3762375"/>
          <a:ext cx="38100" cy="5762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180975</xdr:colOff>
      <xdr:row>19</xdr:row>
      <xdr:rowOff>104775</xdr:rowOff>
    </xdr:from>
    <xdr:to>
      <xdr:col>16</xdr:col>
      <xdr:colOff>228600</xdr:colOff>
      <xdr:row>44</xdr:row>
      <xdr:rowOff>95250</xdr:rowOff>
    </xdr:to>
    <xdr:sp>
      <xdr:nvSpPr>
        <xdr:cNvPr id="34" name="Straight Connector 91"/>
        <xdr:cNvSpPr>
          <a:spLocks/>
        </xdr:cNvSpPr>
      </xdr:nvSpPr>
      <xdr:spPr>
        <a:xfrm>
          <a:off x="8582025" y="3838575"/>
          <a:ext cx="47625" cy="5705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23</xdr:row>
      <xdr:rowOff>276225</xdr:rowOff>
    </xdr:from>
    <xdr:to>
      <xdr:col>16</xdr:col>
      <xdr:colOff>161925</xdr:colOff>
      <xdr:row>23</xdr:row>
      <xdr:rowOff>276225</xdr:rowOff>
    </xdr:to>
    <xdr:sp>
      <xdr:nvSpPr>
        <xdr:cNvPr id="35" name="Straight Arrow Connector 93"/>
        <xdr:cNvSpPr>
          <a:spLocks/>
        </xdr:cNvSpPr>
      </xdr:nvSpPr>
      <xdr:spPr>
        <a:xfrm flipH="1">
          <a:off x="8420100" y="5210175"/>
          <a:ext cx="14287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171450</xdr:colOff>
      <xdr:row>19</xdr:row>
      <xdr:rowOff>0</xdr:rowOff>
    </xdr:from>
    <xdr:to>
      <xdr:col>10</xdr:col>
      <xdr:colOff>171450</xdr:colOff>
      <xdr:row>29</xdr:row>
      <xdr:rowOff>200025</xdr:rowOff>
    </xdr:to>
    <xdr:sp>
      <xdr:nvSpPr>
        <xdr:cNvPr id="36" name="Straight Connector 97"/>
        <xdr:cNvSpPr>
          <a:spLocks/>
        </xdr:cNvSpPr>
      </xdr:nvSpPr>
      <xdr:spPr>
        <a:xfrm>
          <a:off x="4181475" y="3733800"/>
          <a:ext cx="0" cy="2809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35</xdr:row>
      <xdr:rowOff>47625</xdr:rowOff>
    </xdr:from>
    <xdr:to>
      <xdr:col>24</xdr:col>
      <xdr:colOff>257175</xdr:colOff>
      <xdr:row>35</xdr:row>
      <xdr:rowOff>66675</xdr:rowOff>
    </xdr:to>
    <xdr:sp>
      <xdr:nvSpPr>
        <xdr:cNvPr id="37" name="Straight Connector 101"/>
        <xdr:cNvSpPr>
          <a:spLocks/>
        </xdr:cNvSpPr>
      </xdr:nvSpPr>
      <xdr:spPr>
        <a:xfrm flipV="1">
          <a:off x="12773025" y="7724775"/>
          <a:ext cx="23812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47625</xdr:colOff>
      <xdr:row>24</xdr:row>
      <xdr:rowOff>9525</xdr:rowOff>
    </xdr:from>
    <xdr:to>
      <xdr:col>26</xdr:col>
      <xdr:colOff>9525</xdr:colOff>
      <xdr:row>24</xdr:row>
      <xdr:rowOff>28575</xdr:rowOff>
    </xdr:to>
    <xdr:sp>
      <xdr:nvSpPr>
        <xdr:cNvPr id="38" name="Straight Arrow Connector 102"/>
        <xdr:cNvSpPr>
          <a:spLocks/>
        </xdr:cNvSpPr>
      </xdr:nvSpPr>
      <xdr:spPr>
        <a:xfrm flipV="1">
          <a:off x="12801600" y="5238750"/>
          <a:ext cx="219075" cy="190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180975</xdr:colOff>
      <xdr:row>24</xdr:row>
      <xdr:rowOff>76200</xdr:rowOff>
    </xdr:from>
    <xdr:to>
      <xdr:col>10</xdr:col>
      <xdr:colOff>438150</xdr:colOff>
      <xdr:row>24</xdr:row>
      <xdr:rowOff>85725</xdr:rowOff>
    </xdr:to>
    <xdr:sp>
      <xdr:nvSpPr>
        <xdr:cNvPr id="39" name="Straight Arrow Connector 112"/>
        <xdr:cNvSpPr>
          <a:spLocks/>
        </xdr:cNvSpPr>
      </xdr:nvSpPr>
      <xdr:spPr>
        <a:xfrm>
          <a:off x="4191000" y="5305425"/>
          <a:ext cx="2571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390525</xdr:colOff>
      <xdr:row>23</xdr:row>
      <xdr:rowOff>295275</xdr:rowOff>
    </xdr:from>
    <xdr:to>
      <xdr:col>17</xdr:col>
      <xdr:colOff>28575</xdr:colOff>
      <xdr:row>24</xdr:row>
      <xdr:rowOff>19050</xdr:rowOff>
    </xdr:to>
    <xdr:sp>
      <xdr:nvSpPr>
        <xdr:cNvPr id="40" name="Straight Arrow Connector 115"/>
        <xdr:cNvSpPr>
          <a:spLocks/>
        </xdr:cNvSpPr>
      </xdr:nvSpPr>
      <xdr:spPr>
        <a:xfrm>
          <a:off x="8791575" y="5229225"/>
          <a:ext cx="180975" cy="190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114300</xdr:colOff>
      <xdr:row>19</xdr:row>
      <xdr:rowOff>104775</xdr:rowOff>
    </xdr:from>
    <xdr:to>
      <xdr:col>28</xdr:col>
      <xdr:colOff>133350</xdr:colOff>
      <xdr:row>50</xdr:row>
      <xdr:rowOff>9525</xdr:rowOff>
    </xdr:to>
    <xdr:sp>
      <xdr:nvSpPr>
        <xdr:cNvPr id="41" name="Straight Connector 117"/>
        <xdr:cNvSpPr>
          <a:spLocks/>
        </xdr:cNvSpPr>
      </xdr:nvSpPr>
      <xdr:spPr>
        <a:xfrm flipH="1">
          <a:off x="15049500" y="3838575"/>
          <a:ext cx="19050" cy="6629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228600</xdr:colOff>
      <xdr:row>19</xdr:row>
      <xdr:rowOff>95250</xdr:rowOff>
    </xdr:from>
    <xdr:to>
      <xdr:col>28</xdr:col>
      <xdr:colOff>114300</xdr:colOff>
      <xdr:row>19</xdr:row>
      <xdr:rowOff>104775</xdr:rowOff>
    </xdr:to>
    <xdr:sp>
      <xdr:nvSpPr>
        <xdr:cNvPr id="42" name="Straight Connector 118"/>
        <xdr:cNvSpPr>
          <a:spLocks/>
        </xdr:cNvSpPr>
      </xdr:nvSpPr>
      <xdr:spPr>
        <a:xfrm>
          <a:off x="14925675" y="3829050"/>
          <a:ext cx="123825" cy="952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228600</xdr:colOff>
      <xdr:row>49</xdr:row>
      <xdr:rowOff>142875</xdr:rowOff>
    </xdr:from>
    <xdr:to>
      <xdr:col>28</xdr:col>
      <xdr:colOff>133350</xdr:colOff>
      <xdr:row>50</xdr:row>
      <xdr:rowOff>28575</xdr:rowOff>
    </xdr:to>
    <xdr:sp>
      <xdr:nvSpPr>
        <xdr:cNvPr id="43" name="Straight Arrow Connector 119"/>
        <xdr:cNvSpPr>
          <a:spLocks/>
        </xdr:cNvSpPr>
      </xdr:nvSpPr>
      <xdr:spPr>
        <a:xfrm flipH="1">
          <a:off x="14925675" y="10458450"/>
          <a:ext cx="142875" cy="285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47625</xdr:colOff>
      <xdr:row>7</xdr:row>
      <xdr:rowOff>0</xdr:rowOff>
    </xdr:from>
    <xdr:to>
      <xdr:col>38</xdr:col>
      <xdr:colOff>57150</xdr:colOff>
      <xdr:row>56</xdr:row>
      <xdr:rowOff>152400</xdr:rowOff>
    </xdr:to>
    <xdr:sp>
      <xdr:nvSpPr>
        <xdr:cNvPr id="44" name="Straight Connector 142"/>
        <xdr:cNvSpPr>
          <a:spLocks/>
        </xdr:cNvSpPr>
      </xdr:nvSpPr>
      <xdr:spPr>
        <a:xfrm flipH="1">
          <a:off x="19230975" y="1371600"/>
          <a:ext cx="9525" cy="10258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28575</xdr:colOff>
      <xdr:row>6</xdr:row>
      <xdr:rowOff>133350</xdr:rowOff>
    </xdr:from>
    <xdr:to>
      <xdr:col>38</xdr:col>
      <xdr:colOff>38100</xdr:colOff>
      <xdr:row>6</xdr:row>
      <xdr:rowOff>133350</xdr:rowOff>
    </xdr:to>
    <xdr:sp>
      <xdr:nvSpPr>
        <xdr:cNvPr id="45" name="Straight Connector 155"/>
        <xdr:cNvSpPr>
          <a:spLocks/>
        </xdr:cNvSpPr>
      </xdr:nvSpPr>
      <xdr:spPr>
        <a:xfrm flipV="1">
          <a:off x="18478500" y="136207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44</xdr:row>
      <xdr:rowOff>57150</xdr:rowOff>
    </xdr:from>
    <xdr:to>
      <xdr:col>7</xdr:col>
      <xdr:colOff>9525</xdr:colOff>
      <xdr:row>44</xdr:row>
      <xdr:rowOff>57150</xdr:rowOff>
    </xdr:to>
    <xdr:sp>
      <xdr:nvSpPr>
        <xdr:cNvPr id="46" name="Straight Arrow Connector 163"/>
        <xdr:cNvSpPr>
          <a:spLocks/>
        </xdr:cNvSpPr>
      </xdr:nvSpPr>
      <xdr:spPr>
        <a:xfrm>
          <a:off x="2124075" y="9505950"/>
          <a:ext cx="1619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647700</xdr:colOff>
      <xdr:row>41</xdr:row>
      <xdr:rowOff>266700</xdr:rowOff>
    </xdr:from>
    <xdr:to>
      <xdr:col>2</xdr:col>
      <xdr:colOff>657225</xdr:colOff>
      <xdr:row>43</xdr:row>
      <xdr:rowOff>19050</xdr:rowOff>
    </xdr:to>
    <xdr:sp>
      <xdr:nvSpPr>
        <xdr:cNvPr id="47" name="Straight Arrow Connector 165"/>
        <xdr:cNvSpPr>
          <a:spLocks/>
        </xdr:cNvSpPr>
      </xdr:nvSpPr>
      <xdr:spPr>
        <a:xfrm>
          <a:off x="914400" y="9048750"/>
          <a:ext cx="9525" cy="2286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762000</xdr:colOff>
      <xdr:row>32</xdr:row>
      <xdr:rowOff>9525</xdr:rowOff>
    </xdr:from>
    <xdr:to>
      <xdr:col>2</xdr:col>
      <xdr:colOff>781050</xdr:colOff>
      <xdr:row>33</xdr:row>
      <xdr:rowOff>9525</xdr:rowOff>
    </xdr:to>
    <xdr:sp>
      <xdr:nvSpPr>
        <xdr:cNvPr id="48" name="Straight Arrow Connector 169"/>
        <xdr:cNvSpPr>
          <a:spLocks/>
        </xdr:cNvSpPr>
      </xdr:nvSpPr>
      <xdr:spPr>
        <a:xfrm>
          <a:off x="1028700" y="7134225"/>
          <a:ext cx="19050" cy="1714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742950</xdr:colOff>
      <xdr:row>32</xdr:row>
      <xdr:rowOff>28575</xdr:rowOff>
    </xdr:from>
    <xdr:to>
      <xdr:col>17</xdr:col>
      <xdr:colOff>742950</xdr:colOff>
      <xdr:row>32</xdr:row>
      <xdr:rowOff>171450</xdr:rowOff>
    </xdr:to>
    <xdr:sp>
      <xdr:nvSpPr>
        <xdr:cNvPr id="49" name="Straight Arrow Connector 166"/>
        <xdr:cNvSpPr>
          <a:spLocks/>
        </xdr:cNvSpPr>
      </xdr:nvSpPr>
      <xdr:spPr>
        <a:xfrm flipH="1">
          <a:off x="9686925" y="7153275"/>
          <a:ext cx="0" cy="1428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781050</xdr:colOff>
      <xdr:row>48</xdr:row>
      <xdr:rowOff>28575</xdr:rowOff>
    </xdr:from>
    <xdr:to>
      <xdr:col>17</xdr:col>
      <xdr:colOff>781050</xdr:colOff>
      <xdr:row>49</xdr:row>
      <xdr:rowOff>19050</xdr:rowOff>
    </xdr:to>
    <xdr:sp>
      <xdr:nvSpPr>
        <xdr:cNvPr id="50" name="Straight Arrow Connector 174"/>
        <xdr:cNvSpPr>
          <a:spLocks/>
        </xdr:cNvSpPr>
      </xdr:nvSpPr>
      <xdr:spPr>
        <a:xfrm flipH="1">
          <a:off x="9725025" y="10172700"/>
          <a:ext cx="0" cy="1619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19050</xdr:colOff>
      <xdr:row>19</xdr:row>
      <xdr:rowOff>85725</xdr:rowOff>
    </xdr:from>
    <xdr:to>
      <xdr:col>32</xdr:col>
      <xdr:colOff>314325</xdr:colOff>
      <xdr:row>19</xdr:row>
      <xdr:rowOff>104775</xdr:rowOff>
    </xdr:to>
    <xdr:sp>
      <xdr:nvSpPr>
        <xdr:cNvPr id="51" name="Straight Connector 178"/>
        <xdr:cNvSpPr>
          <a:spLocks/>
        </xdr:cNvSpPr>
      </xdr:nvSpPr>
      <xdr:spPr>
        <a:xfrm>
          <a:off x="16859250" y="3819525"/>
          <a:ext cx="295275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638175</xdr:colOff>
      <xdr:row>21</xdr:row>
      <xdr:rowOff>38100</xdr:rowOff>
    </xdr:from>
    <xdr:to>
      <xdr:col>30</xdr:col>
      <xdr:colOff>666750</xdr:colOff>
      <xdr:row>21</xdr:row>
      <xdr:rowOff>371475</xdr:rowOff>
    </xdr:to>
    <xdr:sp>
      <xdr:nvSpPr>
        <xdr:cNvPr id="52" name="Straight Arrow Connector 181"/>
        <xdr:cNvSpPr>
          <a:spLocks/>
        </xdr:cNvSpPr>
      </xdr:nvSpPr>
      <xdr:spPr>
        <a:xfrm>
          <a:off x="15954375" y="4343400"/>
          <a:ext cx="28575" cy="3333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247650</xdr:colOff>
      <xdr:row>34</xdr:row>
      <xdr:rowOff>95250</xdr:rowOff>
    </xdr:from>
    <xdr:to>
      <xdr:col>16</xdr:col>
      <xdr:colOff>228600</xdr:colOff>
      <xdr:row>34</xdr:row>
      <xdr:rowOff>104775</xdr:rowOff>
    </xdr:to>
    <xdr:sp>
      <xdr:nvSpPr>
        <xdr:cNvPr id="53" name="Straight Arrow Connector 194"/>
        <xdr:cNvSpPr>
          <a:spLocks/>
        </xdr:cNvSpPr>
      </xdr:nvSpPr>
      <xdr:spPr>
        <a:xfrm flipH="1" flipV="1">
          <a:off x="8372475" y="7581900"/>
          <a:ext cx="2571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190500</xdr:rowOff>
    </xdr:from>
    <xdr:to>
      <xdr:col>7</xdr:col>
      <xdr:colOff>19050</xdr:colOff>
      <xdr:row>29</xdr:row>
      <xdr:rowOff>190500</xdr:rowOff>
    </xdr:to>
    <xdr:sp>
      <xdr:nvSpPr>
        <xdr:cNvPr id="54" name="Straight Arrow Connector 196"/>
        <xdr:cNvSpPr>
          <a:spLocks/>
        </xdr:cNvSpPr>
      </xdr:nvSpPr>
      <xdr:spPr>
        <a:xfrm flipV="1">
          <a:off x="2085975" y="6534150"/>
          <a:ext cx="20955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895350</xdr:colOff>
      <xdr:row>62</xdr:row>
      <xdr:rowOff>28575</xdr:rowOff>
    </xdr:from>
    <xdr:to>
      <xdr:col>26</xdr:col>
      <xdr:colOff>904875</xdr:colOff>
      <xdr:row>63</xdr:row>
      <xdr:rowOff>38100</xdr:rowOff>
    </xdr:to>
    <xdr:sp>
      <xdr:nvSpPr>
        <xdr:cNvPr id="55" name="Straight Arrow Connector 154"/>
        <xdr:cNvSpPr>
          <a:spLocks/>
        </xdr:cNvSpPr>
      </xdr:nvSpPr>
      <xdr:spPr>
        <a:xfrm>
          <a:off x="13906500" y="12630150"/>
          <a:ext cx="9525" cy="1809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828675</xdr:colOff>
      <xdr:row>57</xdr:row>
      <xdr:rowOff>19050</xdr:rowOff>
    </xdr:from>
    <xdr:to>
      <xdr:col>26</xdr:col>
      <xdr:colOff>838200</xdr:colOff>
      <xdr:row>58</xdr:row>
      <xdr:rowOff>38100</xdr:rowOff>
    </xdr:to>
    <xdr:sp>
      <xdr:nvSpPr>
        <xdr:cNvPr id="56" name="Straight Arrow Connector 159"/>
        <xdr:cNvSpPr>
          <a:spLocks/>
        </xdr:cNvSpPr>
      </xdr:nvSpPr>
      <xdr:spPr>
        <a:xfrm flipH="1">
          <a:off x="13839825" y="11668125"/>
          <a:ext cx="9525" cy="2000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64</xdr:row>
      <xdr:rowOff>76200</xdr:rowOff>
    </xdr:from>
    <xdr:to>
      <xdr:col>13</xdr:col>
      <xdr:colOff>190500</xdr:colOff>
      <xdr:row>64</xdr:row>
      <xdr:rowOff>76200</xdr:rowOff>
    </xdr:to>
    <xdr:sp>
      <xdr:nvSpPr>
        <xdr:cNvPr id="57" name="Straight Arrow Connector 185"/>
        <xdr:cNvSpPr>
          <a:spLocks/>
        </xdr:cNvSpPr>
      </xdr:nvSpPr>
      <xdr:spPr>
        <a:xfrm flipH="1">
          <a:off x="6276975" y="13077825"/>
          <a:ext cx="21907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266700</xdr:colOff>
      <xdr:row>69</xdr:row>
      <xdr:rowOff>47625</xdr:rowOff>
    </xdr:from>
    <xdr:to>
      <xdr:col>13</xdr:col>
      <xdr:colOff>142875</xdr:colOff>
      <xdr:row>69</xdr:row>
      <xdr:rowOff>57150</xdr:rowOff>
    </xdr:to>
    <xdr:sp>
      <xdr:nvSpPr>
        <xdr:cNvPr id="58" name="Straight Arrow Connector 188"/>
        <xdr:cNvSpPr>
          <a:spLocks/>
        </xdr:cNvSpPr>
      </xdr:nvSpPr>
      <xdr:spPr>
        <a:xfrm flipH="1" flipV="1">
          <a:off x="6267450" y="14163675"/>
          <a:ext cx="180975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228600</xdr:colOff>
      <xdr:row>73</xdr:row>
      <xdr:rowOff>95250</xdr:rowOff>
    </xdr:from>
    <xdr:to>
      <xdr:col>13</xdr:col>
      <xdr:colOff>142875</xdr:colOff>
      <xdr:row>73</xdr:row>
      <xdr:rowOff>104775</xdr:rowOff>
    </xdr:to>
    <xdr:sp>
      <xdr:nvSpPr>
        <xdr:cNvPr id="59" name="Straight Arrow Connector 191"/>
        <xdr:cNvSpPr>
          <a:spLocks/>
        </xdr:cNvSpPr>
      </xdr:nvSpPr>
      <xdr:spPr>
        <a:xfrm flipH="1" flipV="1">
          <a:off x="6229350" y="14849475"/>
          <a:ext cx="219075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200025</xdr:colOff>
      <xdr:row>29</xdr:row>
      <xdr:rowOff>190500</xdr:rowOff>
    </xdr:from>
    <xdr:to>
      <xdr:col>10</xdr:col>
      <xdr:colOff>438150</xdr:colOff>
      <xdr:row>29</xdr:row>
      <xdr:rowOff>200025</xdr:rowOff>
    </xdr:to>
    <xdr:sp>
      <xdr:nvSpPr>
        <xdr:cNvPr id="60" name="Straight Arrow Connector 149"/>
        <xdr:cNvSpPr>
          <a:spLocks/>
        </xdr:cNvSpPr>
      </xdr:nvSpPr>
      <xdr:spPr>
        <a:xfrm>
          <a:off x="4210050" y="6534150"/>
          <a:ext cx="23812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171450</xdr:rowOff>
    </xdr:from>
    <xdr:to>
      <xdr:col>1</xdr:col>
      <xdr:colOff>161925</xdr:colOff>
      <xdr:row>29</xdr:row>
      <xdr:rowOff>180975</xdr:rowOff>
    </xdr:to>
    <xdr:sp>
      <xdr:nvSpPr>
        <xdr:cNvPr id="61" name="Straight Arrow Connector 108"/>
        <xdr:cNvSpPr>
          <a:spLocks/>
        </xdr:cNvSpPr>
      </xdr:nvSpPr>
      <xdr:spPr>
        <a:xfrm>
          <a:off x="57150" y="6515100"/>
          <a:ext cx="209550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752475</xdr:colOff>
      <xdr:row>32</xdr:row>
      <xdr:rowOff>28575</xdr:rowOff>
    </xdr:from>
    <xdr:to>
      <xdr:col>20</xdr:col>
      <xdr:colOff>771525</xdr:colOff>
      <xdr:row>33</xdr:row>
      <xdr:rowOff>152400</xdr:rowOff>
    </xdr:to>
    <xdr:sp>
      <xdr:nvSpPr>
        <xdr:cNvPr id="62" name="Straight Arrow Connector 131"/>
        <xdr:cNvSpPr>
          <a:spLocks/>
        </xdr:cNvSpPr>
      </xdr:nvSpPr>
      <xdr:spPr>
        <a:xfrm>
          <a:off x="11544300" y="7153275"/>
          <a:ext cx="19050" cy="2952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676275</xdr:colOff>
      <xdr:row>24</xdr:row>
      <xdr:rowOff>219075</xdr:rowOff>
    </xdr:from>
    <xdr:to>
      <xdr:col>30</xdr:col>
      <xdr:colOff>676275</xdr:colOff>
      <xdr:row>26</xdr:row>
      <xdr:rowOff>0</xdr:rowOff>
    </xdr:to>
    <xdr:sp>
      <xdr:nvSpPr>
        <xdr:cNvPr id="63" name="Straight Arrow Connector 120"/>
        <xdr:cNvSpPr>
          <a:spLocks/>
        </xdr:cNvSpPr>
      </xdr:nvSpPr>
      <xdr:spPr>
        <a:xfrm>
          <a:off x="15992475" y="5448300"/>
          <a:ext cx="0" cy="1809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895350</xdr:colOff>
      <xdr:row>6</xdr:row>
      <xdr:rowOff>123825</xdr:rowOff>
    </xdr:from>
    <xdr:to>
      <xdr:col>33</xdr:col>
      <xdr:colOff>76200</xdr:colOff>
      <xdr:row>6</xdr:row>
      <xdr:rowOff>133350</xdr:rowOff>
    </xdr:to>
    <xdr:sp>
      <xdr:nvSpPr>
        <xdr:cNvPr id="64" name="Straight Arrow Connector 109"/>
        <xdr:cNvSpPr>
          <a:spLocks/>
        </xdr:cNvSpPr>
      </xdr:nvSpPr>
      <xdr:spPr>
        <a:xfrm flipV="1">
          <a:off x="5353050" y="1352550"/>
          <a:ext cx="11953875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66675</xdr:rowOff>
    </xdr:from>
    <xdr:to>
      <xdr:col>16</xdr:col>
      <xdr:colOff>161925</xdr:colOff>
      <xdr:row>19</xdr:row>
      <xdr:rowOff>76200</xdr:rowOff>
    </xdr:to>
    <xdr:sp>
      <xdr:nvSpPr>
        <xdr:cNvPr id="65" name="Line 24"/>
        <xdr:cNvSpPr>
          <a:spLocks/>
        </xdr:cNvSpPr>
      </xdr:nvSpPr>
      <xdr:spPr>
        <a:xfrm>
          <a:off x="8401050" y="3800475"/>
          <a:ext cx="161925" cy="952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133350</xdr:rowOff>
    </xdr:from>
    <xdr:to>
      <xdr:col>7</xdr:col>
      <xdr:colOff>38100</xdr:colOff>
      <xdr:row>34</xdr:row>
      <xdr:rowOff>152400</xdr:rowOff>
    </xdr:to>
    <xdr:sp>
      <xdr:nvSpPr>
        <xdr:cNvPr id="66" name="Straight Arrow Connector 132"/>
        <xdr:cNvSpPr>
          <a:spLocks/>
        </xdr:cNvSpPr>
      </xdr:nvSpPr>
      <xdr:spPr>
        <a:xfrm>
          <a:off x="2143125" y="7620000"/>
          <a:ext cx="171450" cy="190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171450</xdr:colOff>
      <xdr:row>19</xdr:row>
      <xdr:rowOff>0</xdr:rowOff>
    </xdr:from>
    <xdr:to>
      <xdr:col>10</xdr:col>
      <xdr:colOff>419100</xdr:colOff>
      <xdr:row>19</xdr:row>
      <xdr:rowOff>9525</xdr:rowOff>
    </xdr:to>
    <xdr:sp>
      <xdr:nvSpPr>
        <xdr:cNvPr id="67" name="Conector drept 17"/>
        <xdr:cNvSpPr>
          <a:spLocks/>
        </xdr:cNvSpPr>
      </xdr:nvSpPr>
      <xdr:spPr>
        <a:xfrm>
          <a:off x="4181475" y="3733800"/>
          <a:ext cx="247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228600</xdr:colOff>
      <xdr:row>33</xdr:row>
      <xdr:rowOff>171450</xdr:rowOff>
    </xdr:from>
    <xdr:to>
      <xdr:col>32</xdr:col>
      <xdr:colOff>123825</xdr:colOff>
      <xdr:row>33</xdr:row>
      <xdr:rowOff>171450</xdr:rowOff>
    </xdr:to>
    <xdr:sp>
      <xdr:nvSpPr>
        <xdr:cNvPr id="68" name="Conector drept cu săgeată 81"/>
        <xdr:cNvSpPr>
          <a:spLocks/>
        </xdr:cNvSpPr>
      </xdr:nvSpPr>
      <xdr:spPr>
        <a:xfrm flipH="1">
          <a:off x="16783050" y="7467600"/>
          <a:ext cx="1809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123825</xdr:colOff>
      <xdr:row>23</xdr:row>
      <xdr:rowOff>285750</xdr:rowOff>
    </xdr:from>
    <xdr:to>
      <xdr:col>32</xdr:col>
      <xdr:colOff>123825</xdr:colOff>
      <xdr:row>33</xdr:row>
      <xdr:rowOff>171450</xdr:rowOff>
    </xdr:to>
    <xdr:sp>
      <xdr:nvSpPr>
        <xdr:cNvPr id="69" name="Conector drept 82"/>
        <xdr:cNvSpPr>
          <a:spLocks/>
        </xdr:cNvSpPr>
      </xdr:nvSpPr>
      <xdr:spPr>
        <a:xfrm flipH="1">
          <a:off x="16964025" y="5219700"/>
          <a:ext cx="0" cy="2247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247650</xdr:colOff>
      <xdr:row>23</xdr:row>
      <xdr:rowOff>285750</xdr:rowOff>
    </xdr:from>
    <xdr:to>
      <xdr:col>32</xdr:col>
      <xdr:colOff>152400</xdr:colOff>
      <xdr:row>24</xdr:row>
      <xdr:rowOff>0</xdr:rowOff>
    </xdr:to>
    <xdr:sp>
      <xdr:nvSpPr>
        <xdr:cNvPr id="70" name="Conector drept 83"/>
        <xdr:cNvSpPr>
          <a:spLocks/>
        </xdr:cNvSpPr>
      </xdr:nvSpPr>
      <xdr:spPr>
        <a:xfrm flipH="1" flipV="1">
          <a:off x="16802100" y="5219700"/>
          <a:ext cx="1905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809625</xdr:colOff>
      <xdr:row>26</xdr:row>
      <xdr:rowOff>295275</xdr:rowOff>
    </xdr:from>
    <xdr:to>
      <xdr:col>14</xdr:col>
      <xdr:colOff>819150</xdr:colOff>
      <xdr:row>28</xdr:row>
      <xdr:rowOff>9525</xdr:rowOff>
    </xdr:to>
    <xdr:sp>
      <xdr:nvSpPr>
        <xdr:cNvPr id="71" name="Conector drept cu săgeată 84"/>
        <xdr:cNvSpPr>
          <a:spLocks/>
        </xdr:cNvSpPr>
      </xdr:nvSpPr>
      <xdr:spPr>
        <a:xfrm flipH="1">
          <a:off x="7362825" y="5924550"/>
          <a:ext cx="9525" cy="2286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400050</xdr:colOff>
      <xdr:row>19</xdr:row>
      <xdr:rowOff>76200</xdr:rowOff>
    </xdr:from>
    <xdr:to>
      <xdr:col>16</xdr:col>
      <xdr:colOff>428625</xdr:colOff>
      <xdr:row>44</xdr:row>
      <xdr:rowOff>142875</xdr:rowOff>
    </xdr:to>
    <xdr:sp>
      <xdr:nvSpPr>
        <xdr:cNvPr id="72" name="Conector drept 85"/>
        <xdr:cNvSpPr>
          <a:spLocks/>
        </xdr:cNvSpPr>
      </xdr:nvSpPr>
      <xdr:spPr>
        <a:xfrm>
          <a:off x="8801100" y="3810000"/>
          <a:ext cx="28575" cy="5781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381000</xdr:colOff>
      <xdr:row>19</xdr:row>
      <xdr:rowOff>57150</xdr:rowOff>
    </xdr:from>
    <xdr:to>
      <xdr:col>17</xdr:col>
      <xdr:colOff>0</xdr:colOff>
      <xdr:row>19</xdr:row>
      <xdr:rowOff>85725</xdr:rowOff>
    </xdr:to>
    <xdr:sp>
      <xdr:nvSpPr>
        <xdr:cNvPr id="73" name="Conector drept 86"/>
        <xdr:cNvSpPr>
          <a:spLocks/>
        </xdr:cNvSpPr>
      </xdr:nvSpPr>
      <xdr:spPr>
        <a:xfrm flipV="1">
          <a:off x="8782050" y="3790950"/>
          <a:ext cx="161925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419100</xdr:colOff>
      <xdr:row>44</xdr:row>
      <xdr:rowOff>133350</xdr:rowOff>
    </xdr:from>
    <xdr:to>
      <xdr:col>17</xdr:col>
      <xdr:colOff>57150</xdr:colOff>
      <xdr:row>44</xdr:row>
      <xdr:rowOff>142875</xdr:rowOff>
    </xdr:to>
    <xdr:sp>
      <xdr:nvSpPr>
        <xdr:cNvPr id="74" name="Conector drept cu săgeată 87"/>
        <xdr:cNvSpPr>
          <a:spLocks/>
        </xdr:cNvSpPr>
      </xdr:nvSpPr>
      <xdr:spPr>
        <a:xfrm>
          <a:off x="8820150" y="9582150"/>
          <a:ext cx="1809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152400</xdr:colOff>
      <xdr:row>58</xdr:row>
      <xdr:rowOff>133350</xdr:rowOff>
    </xdr:from>
    <xdr:to>
      <xdr:col>13</xdr:col>
      <xdr:colOff>161925</xdr:colOff>
      <xdr:row>73</xdr:row>
      <xdr:rowOff>95250</xdr:rowOff>
    </xdr:to>
    <xdr:sp>
      <xdr:nvSpPr>
        <xdr:cNvPr id="75" name="Conector drept 91"/>
        <xdr:cNvSpPr>
          <a:spLocks/>
        </xdr:cNvSpPr>
      </xdr:nvSpPr>
      <xdr:spPr>
        <a:xfrm>
          <a:off x="6457950" y="11963400"/>
          <a:ext cx="9525" cy="2886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58</xdr:row>
      <xdr:rowOff>180975</xdr:rowOff>
    </xdr:from>
    <xdr:to>
      <xdr:col>13</xdr:col>
      <xdr:colOff>133350</xdr:colOff>
      <xdr:row>58</xdr:row>
      <xdr:rowOff>180975</xdr:rowOff>
    </xdr:to>
    <xdr:sp>
      <xdr:nvSpPr>
        <xdr:cNvPr id="76" name="Conector drept 92"/>
        <xdr:cNvSpPr>
          <a:spLocks/>
        </xdr:cNvSpPr>
      </xdr:nvSpPr>
      <xdr:spPr>
        <a:xfrm>
          <a:off x="6305550" y="12011025"/>
          <a:ext cx="133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857250</xdr:colOff>
      <xdr:row>56</xdr:row>
      <xdr:rowOff>123825</xdr:rowOff>
    </xdr:from>
    <xdr:to>
      <xdr:col>38</xdr:col>
      <xdr:colOff>47625</xdr:colOff>
      <xdr:row>56</xdr:row>
      <xdr:rowOff>161925</xdr:rowOff>
    </xdr:to>
    <xdr:sp>
      <xdr:nvSpPr>
        <xdr:cNvPr id="77" name="Conector drept 93"/>
        <xdr:cNvSpPr>
          <a:spLocks/>
        </xdr:cNvSpPr>
      </xdr:nvSpPr>
      <xdr:spPr>
        <a:xfrm>
          <a:off x="1123950" y="11601450"/>
          <a:ext cx="18107025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142875</xdr:colOff>
      <xdr:row>57</xdr:row>
      <xdr:rowOff>9525</xdr:rowOff>
    </xdr:from>
    <xdr:to>
      <xdr:col>35</xdr:col>
      <xdr:colOff>142875</xdr:colOff>
      <xdr:row>57</xdr:row>
      <xdr:rowOff>161925</xdr:rowOff>
    </xdr:to>
    <xdr:sp>
      <xdr:nvSpPr>
        <xdr:cNvPr id="78" name="Conector drept cu săgeată 94"/>
        <xdr:cNvSpPr>
          <a:spLocks/>
        </xdr:cNvSpPr>
      </xdr:nvSpPr>
      <xdr:spPr>
        <a:xfrm>
          <a:off x="18126075" y="11658600"/>
          <a:ext cx="0" cy="1524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647700</xdr:colOff>
      <xdr:row>57</xdr:row>
      <xdr:rowOff>9525</xdr:rowOff>
    </xdr:from>
    <xdr:to>
      <xdr:col>30</xdr:col>
      <xdr:colOff>676275</xdr:colOff>
      <xdr:row>58</xdr:row>
      <xdr:rowOff>38100</xdr:rowOff>
    </xdr:to>
    <xdr:sp>
      <xdr:nvSpPr>
        <xdr:cNvPr id="79" name="Conector drept cu săgeată 95"/>
        <xdr:cNvSpPr>
          <a:spLocks/>
        </xdr:cNvSpPr>
      </xdr:nvSpPr>
      <xdr:spPr>
        <a:xfrm>
          <a:off x="15963900" y="11658600"/>
          <a:ext cx="28575" cy="2095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800100</xdr:colOff>
      <xdr:row>57</xdr:row>
      <xdr:rowOff>9525</xdr:rowOff>
    </xdr:from>
    <xdr:to>
      <xdr:col>20</xdr:col>
      <xdr:colOff>800100</xdr:colOff>
      <xdr:row>58</xdr:row>
      <xdr:rowOff>38100</xdr:rowOff>
    </xdr:to>
    <xdr:sp>
      <xdr:nvSpPr>
        <xdr:cNvPr id="80" name="Conector drept cu săgeată 96"/>
        <xdr:cNvSpPr>
          <a:spLocks/>
        </xdr:cNvSpPr>
      </xdr:nvSpPr>
      <xdr:spPr>
        <a:xfrm>
          <a:off x="11591925" y="11658600"/>
          <a:ext cx="0" cy="2095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704850</xdr:colOff>
      <xdr:row>57</xdr:row>
      <xdr:rowOff>0</xdr:rowOff>
    </xdr:from>
    <xdr:to>
      <xdr:col>17</xdr:col>
      <xdr:colOff>704850</xdr:colOff>
      <xdr:row>58</xdr:row>
      <xdr:rowOff>38100</xdr:rowOff>
    </xdr:to>
    <xdr:sp>
      <xdr:nvSpPr>
        <xdr:cNvPr id="81" name="Conector drept cu săgeată 97"/>
        <xdr:cNvSpPr>
          <a:spLocks/>
        </xdr:cNvSpPr>
      </xdr:nvSpPr>
      <xdr:spPr>
        <a:xfrm>
          <a:off x="9648825" y="11649075"/>
          <a:ext cx="0" cy="2190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857250</xdr:colOff>
      <xdr:row>56</xdr:row>
      <xdr:rowOff>142875</xdr:rowOff>
    </xdr:from>
    <xdr:to>
      <xdr:col>14</xdr:col>
      <xdr:colOff>857250</xdr:colOff>
      <xdr:row>58</xdr:row>
      <xdr:rowOff>0</xdr:rowOff>
    </xdr:to>
    <xdr:sp>
      <xdr:nvSpPr>
        <xdr:cNvPr id="82" name="Conector drept cu săgeată 98"/>
        <xdr:cNvSpPr>
          <a:spLocks/>
        </xdr:cNvSpPr>
      </xdr:nvSpPr>
      <xdr:spPr>
        <a:xfrm>
          <a:off x="7410450" y="11620500"/>
          <a:ext cx="0" cy="2095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885825</xdr:colOff>
      <xdr:row>57</xdr:row>
      <xdr:rowOff>0</xdr:rowOff>
    </xdr:from>
    <xdr:to>
      <xdr:col>11</xdr:col>
      <xdr:colOff>895350</xdr:colOff>
      <xdr:row>58</xdr:row>
      <xdr:rowOff>57150</xdr:rowOff>
    </xdr:to>
    <xdr:sp>
      <xdr:nvSpPr>
        <xdr:cNvPr id="83" name="Conector drept cu săgeată 99"/>
        <xdr:cNvSpPr>
          <a:spLocks/>
        </xdr:cNvSpPr>
      </xdr:nvSpPr>
      <xdr:spPr>
        <a:xfrm>
          <a:off x="5343525" y="11649075"/>
          <a:ext cx="9525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914400</xdr:colOff>
      <xdr:row>57</xdr:row>
      <xdr:rowOff>0</xdr:rowOff>
    </xdr:from>
    <xdr:to>
      <xdr:col>7</xdr:col>
      <xdr:colOff>914400</xdr:colOff>
      <xdr:row>58</xdr:row>
      <xdr:rowOff>0</xdr:rowOff>
    </xdr:to>
    <xdr:sp>
      <xdr:nvSpPr>
        <xdr:cNvPr id="84" name="Conector drept cu săgeată 100"/>
        <xdr:cNvSpPr>
          <a:spLocks/>
        </xdr:cNvSpPr>
      </xdr:nvSpPr>
      <xdr:spPr>
        <a:xfrm>
          <a:off x="3190875" y="11649075"/>
          <a:ext cx="0" cy="1809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857250</xdr:colOff>
      <xdr:row>56</xdr:row>
      <xdr:rowOff>152400</xdr:rowOff>
    </xdr:from>
    <xdr:to>
      <xdr:col>2</xdr:col>
      <xdr:colOff>857250</xdr:colOff>
      <xdr:row>58</xdr:row>
      <xdr:rowOff>19050</xdr:rowOff>
    </xdr:to>
    <xdr:sp>
      <xdr:nvSpPr>
        <xdr:cNvPr id="85" name="Conector drept cu săgeată 101"/>
        <xdr:cNvSpPr>
          <a:spLocks/>
        </xdr:cNvSpPr>
      </xdr:nvSpPr>
      <xdr:spPr>
        <a:xfrm>
          <a:off x="1123950" y="11630025"/>
          <a:ext cx="0" cy="2190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161925</xdr:colOff>
      <xdr:row>15</xdr:row>
      <xdr:rowOff>38100</xdr:rowOff>
    </xdr:from>
    <xdr:to>
      <xdr:col>37</xdr:col>
      <xdr:colOff>200025</xdr:colOff>
      <xdr:row>40</xdr:row>
      <xdr:rowOff>161925</xdr:rowOff>
    </xdr:to>
    <xdr:sp>
      <xdr:nvSpPr>
        <xdr:cNvPr id="86" name="Conector drept 102"/>
        <xdr:cNvSpPr>
          <a:spLocks/>
        </xdr:cNvSpPr>
      </xdr:nvSpPr>
      <xdr:spPr>
        <a:xfrm>
          <a:off x="18964275" y="3019425"/>
          <a:ext cx="38100" cy="5724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0</xdr:colOff>
      <xdr:row>40</xdr:row>
      <xdr:rowOff>133350</xdr:rowOff>
    </xdr:from>
    <xdr:to>
      <xdr:col>37</xdr:col>
      <xdr:colOff>180975</xdr:colOff>
      <xdr:row>40</xdr:row>
      <xdr:rowOff>142875</xdr:rowOff>
    </xdr:to>
    <xdr:sp>
      <xdr:nvSpPr>
        <xdr:cNvPr id="87" name="Conector drept cu săgeată 103"/>
        <xdr:cNvSpPr>
          <a:spLocks/>
        </xdr:cNvSpPr>
      </xdr:nvSpPr>
      <xdr:spPr>
        <a:xfrm flipH="1">
          <a:off x="18802350" y="8715375"/>
          <a:ext cx="1809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323850</xdr:colOff>
      <xdr:row>35</xdr:row>
      <xdr:rowOff>95250</xdr:rowOff>
    </xdr:from>
    <xdr:to>
      <xdr:col>37</xdr:col>
      <xdr:colOff>161925</xdr:colOff>
      <xdr:row>35</xdr:row>
      <xdr:rowOff>95250</xdr:rowOff>
    </xdr:to>
    <xdr:sp>
      <xdr:nvSpPr>
        <xdr:cNvPr id="88" name="Conector drept cu săgeată 104"/>
        <xdr:cNvSpPr>
          <a:spLocks/>
        </xdr:cNvSpPr>
      </xdr:nvSpPr>
      <xdr:spPr>
        <a:xfrm flipH="1">
          <a:off x="18773775" y="7772400"/>
          <a:ext cx="1905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304800</xdr:colOff>
      <xdr:row>29</xdr:row>
      <xdr:rowOff>95250</xdr:rowOff>
    </xdr:from>
    <xdr:to>
      <xdr:col>37</xdr:col>
      <xdr:colOff>161925</xdr:colOff>
      <xdr:row>29</xdr:row>
      <xdr:rowOff>104775</xdr:rowOff>
    </xdr:to>
    <xdr:sp>
      <xdr:nvSpPr>
        <xdr:cNvPr id="89" name="Conector drept cu săgeată 105"/>
        <xdr:cNvSpPr>
          <a:spLocks/>
        </xdr:cNvSpPr>
      </xdr:nvSpPr>
      <xdr:spPr>
        <a:xfrm flipH="1">
          <a:off x="18754725" y="6438900"/>
          <a:ext cx="20955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304800</xdr:colOff>
      <xdr:row>24</xdr:row>
      <xdr:rowOff>38100</xdr:rowOff>
    </xdr:from>
    <xdr:to>
      <xdr:col>37</xdr:col>
      <xdr:colOff>161925</xdr:colOff>
      <xdr:row>24</xdr:row>
      <xdr:rowOff>38100</xdr:rowOff>
    </xdr:to>
    <xdr:sp>
      <xdr:nvSpPr>
        <xdr:cNvPr id="90" name="Conector drept cu săgeată 106"/>
        <xdr:cNvSpPr>
          <a:spLocks/>
        </xdr:cNvSpPr>
      </xdr:nvSpPr>
      <xdr:spPr>
        <a:xfrm flipH="1">
          <a:off x="18754725" y="5267325"/>
          <a:ext cx="2095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314325</xdr:colOff>
      <xdr:row>19</xdr:row>
      <xdr:rowOff>190500</xdr:rowOff>
    </xdr:from>
    <xdr:to>
      <xdr:col>37</xdr:col>
      <xdr:colOff>161925</xdr:colOff>
      <xdr:row>19</xdr:row>
      <xdr:rowOff>200025</xdr:rowOff>
    </xdr:to>
    <xdr:sp>
      <xdr:nvSpPr>
        <xdr:cNvPr id="91" name="Conector drept cu săgeată 107"/>
        <xdr:cNvSpPr>
          <a:spLocks/>
        </xdr:cNvSpPr>
      </xdr:nvSpPr>
      <xdr:spPr>
        <a:xfrm flipH="1">
          <a:off x="18764250" y="3924300"/>
          <a:ext cx="20002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438150</xdr:colOff>
      <xdr:row>24</xdr:row>
      <xdr:rowOff>114300</xdr:rowOff>
    </xdr:from>
    <xdr:to>
      <xdr:col>11</xdr:col>
      <xdr:colOff>28575</xdr:colOff>
      <xdr:row>24</xdr:row>
      <xdr:rowOff>133350</xdr:rowOff>
    </xdr:to>
    <xdr:sp>
      <xdr:nvSpPr>
        <xdr:cNvPr id="92" name="Conector drept 109"/>
        <xdr:cNvSpPr>
          <a:spLocks/>
        </xdr:cNvSpPr>
      </xdr:nvSpPr>
      <xdr:spPr>
        <a:xfrm flipV="1">
          <a:off x="4448175" y="5343525"/>
          <a:ext cx="3810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419100</xdr:colOff>
      <xdr:row>29</xdr:row>
      <xdr:rowOff>142875</xdr:rowOff>
    </xdr:from>
    <xdr:to>
      <xdr:col>17</xdr:col>
      <xdr:colOff>19050</xdr:colOff>
      <xdr:row>29</xdr:row>
      <xdr:rowOff>152400</xdr:rowOff>
    </xdr:to>
    <xdr:sp>
      <xdr:nvSpPr>
        <xdr:cNvPr id="93" name="Conector drept cu săgeată 110"/>
        <xdr:cNvSpPr>
          <a:spLocks/>
        </xdr:cNvSpPr>
      </xdr:nvSpPr>
      <xdr:spPr>
        <a:xfrm flipV="1">
          <a:off x="8820150" y="6486525"/>
          <a:ext cx="1428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742950</xdr:colOff>
      <xdr:row>15</xdr:row>
      <xdr:rowOff>47625</xdr:rowOff>
    </xdr:from>
    <xdr:to>
      <xdr:col>20</xdr:col>
      <xdr:colOff>771525</xdr:colOff>
      <xdr:row>17</xdr:row>
      <xdr:rowOff>133350</xdr:rowOff>
    </xdr:to>
    <xdr:sp>
      <xdr:nvSpPr>
        <xdr:cNvPr id="94" name="Conector drept cu săgeată 131"/>
        <xdr:cNvSpPr>
          <a:spLocks/>
        </xdr:cNvSpPr>
      </xdr:nvSpPr>
      <xdr:spPr>
        <a:xfrm flipH="1">
          <a:off x="11534775" y="3028950"/>
          <a:ext cx="28575" cy="4286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257175</xdr:colOff>
      <xdr:row>59</xdr:row>
      <xdr:rowOff>76200</xdr:rowOff>
    </xdr:from>
    <xdr:to>
      <xdr:col>16</xdr:col>
      <xdr:colOff>266700</xdr:colOff>
      <xdr:row>69</xdr:row>
      <xdr:rowOff>114300</xdr:rowOff>
    </xdr:to>
    <xdr:sp>
      <xdr:nvSpPr>
        <xdr:cNvPr id="95" name="Conector drept 6"/>
        <xdr:cNvSpPr>
          <a:spLocks/>
        </xdr:cNvSpPr>
      </xdr:nvSpPr>
      <xdr:spPr>
        <a:xfrm>
          <a:off x="8658225" y="12087225"/>
          <a:ext cx="9525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39</xdr:row>
      <xdr:rowOff>123825</xdr:rowOff>
    </xdr:from>
    <xdr:to>
      <xdr:col>16</xdr:col>
      <xdr:colOff>219075</xdr:colOff>
      <xdr:row>39</xdr:row>
      <xdr:rowOff>133350</xdr:rowOff>
    </xdr:to>
    <xdr:sp>
      <xdr:nvSpPr>
        <xdr:cNvPr id="96" name="Conector drept cu săgeată 11"/>
        <xdr:cNvSpPr>
          <a:spLocks/>
        </xdr:cNvSpPr>
      </xdr:nvSpPr>
      <xdr:spPr>
        <a:xfrm flipH="1" flipV="1">
          <a:off x="8410575" y="8543925"/>
          <a:ext cx="20955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257175</xdr:colOff>
      <xdr:row>44</xdr:row>
      <xdr:rowOff>95250</xdr:rowOff>
    </xdr:from>
    <xdr:to>
      <xdr:col>16</xdr:col>
      <xdr:colOff>228600</xdr:colOff>
      <xdr:row>44</xdr:row>
      <xdr:rowOff>95250</xdr:rowOff>
    </xdr:to>
    <xdr:sp>
      <xdr:nvSpPr>
        <xdr:cNvPr id="97" name="Conector drept cu săgeată 17"/>
        <xdr:cNvSpPr>
          <a:spLocks/>
        </xdr:cNvSpPr>
      </xdr:nvSpPr>
      <xdr:spPr>
        <a:xfrm flipH="1">
          <a:off x="8382000" y="9544050"/>
          <a:ext cx="2476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114300</xdr:colOff>
      <xdr:row>19</xdr:row>
      <xdr:rowOff>85725</xdr:rowOff>
    </xdr:from>
    <xdr:to>
      <xdr:col>22</xdr:col>
      <xdr:colOff>114300</xdr:colOff>
      <xdr:row>29</xdr:row>
      <xdr:rowOff>247650</xdr:rowOff>
    </xdr:to>
    <xdr:sp>
      <xdr:nvSpPr>
        <xdr:cNvPr id="98" name="Conector drept 20"/>
        <xdr:cNvSpPr>
          <a:spLocks/>
        </xdr:cNvSpPr>
      </xdr:nvSpPr>
      <xdr:spPr>
        <a:xfrm>
          <a:off x="12630150" y="3819525"/>
          <a:ext cx="0" cy="2771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190500</xdr:rowOff>
    </xdr:from>
    <xdr:to>
      <xdr:col>22</xdr:col>
      <xdr:colOff>114300</xdr:colOff>
      <xdr:row>24</xdr:row>
      <xdr:rowOff>190500</xdr:rowOff>
    </xdr:to>
    <xdr:sp>
      <xdr:nvSpPr>
        <xdr:cNvPr id="99" name="Conector drept cu săgeată 22"/>
        <xdr:cNvSpPr>
          <a:spLocks/>
        </xdr:cNvSpPr>
      </xdr:nvSpPr>
      <xdr:spPr>
        <a:xfrm flipH="1">
          <a:off x="12515850" y="5419725"/>
          <a:ext cx="1143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285750</xdr:colOff>
      <xdr:row>29</xdr:row>
      <xdr:rowOff>219075</xdr:rowOff>
    </xdr:from>
    <xdr:to>
      <xdr:col>22</xdr:col>
      <xdr:colOff>95250</xdr:colOff>
      <xdr:row>29</xdr:row>
      <xdr:rowOff>219075</xdr:rowOff>
    </xdr:to>
    <xdr:sp>
      <xdr:nvSpPr>
        <xdr:cNvPr id="100" name="Conector drept cu săgeată 26"/>
        <xdr:cNvSpPr>
          <a:spLocks/>
        </xdr:cNvSpPr>
      </xdr:nvSpPr>
      <xdr:spPr>
        <a:xfrm flipH="1">
          <a:off x="12496800" y="6562725"/>
          <a:ext cx="1143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19050</xdr:colOff>
      <xdr:row>19</xdr:row>
      <xdr:rowOff>95250</xdr:rowOff>
    </xdr:from>
    <xdr:to>
      <xdr:col>22</xdr:col>
      <xdr:colOff>123825</xdr:colOff>
      <xdr:row>19</xdr:row>
      <xdr:rowOff>95250</xdr:rowOff>
    </xdr:to>
    <xdr:sp>
      <xdr:nvSpPr>
        <xdr:cNvPr id="101" name="Conector drept 28"/>
        <xdr:cNvSpPr>
          <a:spLocks/>
        </xdr:cNvSpPr>
      </xdr:nvSpPr>
      <xdr:spPr>
        <a:xfrm flipH="1">
          <a:off x="12534900" y="3829050"/>
          <a:ext cx="104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257175</xdr:colOff>
      <xdr:row>64</xdr:row>
      <xdr:rowOff>114300</xdr:rowOff>
    </xdr:from>
    <xdr:to>
      <xdr:col>17</xdr:col>
      <xdr:colOff>19050</xdr:colOff>
      <xdr:row>64</xdr:row>
      <xdr:rowOff>114300</xdr:rowOff>
    </xdr:to>
    <xdr:sp>
      <xdr:nvSpPr>
        <xdr:cNvPr id="102" name="Conector drept cu săgeată 62726"/>
        <xdr:cNvSpPr>
          <a:spLocks/>
        </xdr:cNvSpPr>
      </xdr:nvSpPr>
      <xdr:spPr>
        <a:xfrm>
          <a:off x="8658225" y="13115925"/>
          <a:ext cx="30480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276225</xdr:colOff>
      <xdr:row>69</xdr:row>
      <xdr:rowOff>104775</xdr:rowOff>
    </xdr:from>
    <xdr:to>
      <xdr:col>16</xdr:col>
      <xdr:colOff>533400</xdr:colOff>
      <xdr:row>69</xdr:row>
      <xdr:rowOff>114300</xdr:rowOff>
    </xdr:to>
    <xdr:sp>
      <xdr:nvSpPr>
        <xdr:cNvPr id="103" name="Conector drept cu săgeată 62728"/>
        <xdr:cNvSpPr>
          <a:spLocks/>
        </xdr:cNvSpPr>
      </xdr:nvSpPr>
      <xdr:spPr>
        <a:xfrm flipV="1">
          <a:off x="8677275" y="14220825"/>
          <a:ext cx="25717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19050</xdr:rowOff>
    </xdr:from>
    <xdr:to>
      <xdr:col>4</xdr:col>
      <xdr:colOff>19050</xdr:colOff>
      <xdr:row>11</xdr:row>
      <xdr:rowOff>28575</xdr:rowOff>
    </xdr:to>
    <xdr:sp>
      <xdr:nvSpPr>
        <xdr:cNvPr id="104" name="Conector drept cu săgeată 2"/>
        <xdr:cNvSpPr>
          <a:spLocks/>
        </xdr:cNvSpPr>
      </xdr:nvSpPr>
      <xdr:spPr>
        <a:xfrm>
          <a:off x="1676400" y="2143125"/>
          <a:ext cx="238125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24</xdr:row>
      <xdr:rowOff>66675</xdr:rowOff>
    </xdr:from>
    <xdr:to>
      <xdr:col>7</xdr:col>
      <xdr:colOff>47625</xdr:colOff>
      <xdr:row>24</xdr:row>
      <xdr:rowOff>66675</xdr:rowOff>
    </xdr:to>
    <xdr:sp>
      <xdr:nvSpPr>
        <xdr:cNvPr id="105" name="Conector drept cu săgeată 5"/>
        <xdr:cNvSpPr>
          <a:spLocks/>
        </xdr:cNvSpPr>
      </xdr:nvSpPr>
      <xdr:spPr>
        <a:xfrm>
          <a:off x="2143125" y="5295900"/>
          <a:ext cx="1809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114300</xdr:colOff>
      <xdr:row>29</xdr:row>
      <xdr:rowOff>228600</xdr:rowOff>
    </xdr:from>
    <xdr:to>
      <xdr:col>19</xdr:col>
      <xdr:colOff>133350</xdr:colOff>
      <xdr:row>40</xdr:row>
      <xdr:rowOff>47625</xdr:rowOff>
    </xdr:to>
    <xdr:sp>
      <xdr:nvSpPr>
        <xdr:cNvPr id="106" name="Conector drept 7"/>
        <xdr:cNvSpPr>
          <a:spLocks/>
        </xdr:cNvSpPr>
      </xdr:nvSpPr>
      <xdr:spPr>
        <a:xfrm>
          <a:off x="10687050" y="6572250"/>
          <a:ext cx="19050" cy="2057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40</xdr:row>
      <xdr:rowOff>0</xdr:rowOff>
    </xdr:from>
    <xdr:to>
      <xdr:col>19</xdr:col>
      <xdr:colOff>180975</xdr:colOff>
      <xdr:row>40</xdr:row>
      <xdr:rowOff>19050</xdr:rowOff>
    </xdr:to>
    <xdr:sp>
      <xdr:nvSpPr>
        <xdr:cNvPr id="107" name="Conector drept cu săgeată 9"/>
        <xdr:cNvSpPr>
          <a:spLocks/>
        </xdr:cNvSpPr>
      </xdr:nvSpPr>
      <xdr:spPr>
        <a:xfrm flipH="1">
          <a:off x="10582275" y="8582025"/>
          <a:ext cx="171450" cy="19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28575</xdr:colOff>
      <xdr:row>29</xdr:row>
      <xdr:rowOff>228600</xdr:rowOff>
    </xdr:from>
    <xdr:to>
      <xdr:col>19</xdr:col>
      <xdr:colOff>104775</xdr:colOff>
      <xdr:row>29</xdr:row>
      <xdr:rowOff>238125</xdr:rowOff>
    </xdr:to>
    <xdr:sp>
      <xdr:nvSpPr>
        <xdr:cNvPr id="108" name="Conector drept 13"/>
        <xdr:cNvSpPr>
          <a:spLocks/>
        </xdr:cNvSpPr>
      </xdr:nvSpPr>
      <xdr:spPr>
        <a:xfrm flipV="1">
          <a:off x="10601325" y="6572250"/>
          <a:ext cx="762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19050</xdr:colOff>
      <xdr:row>50</xdr:row>
      <xdr:rowOff>152400</xdr:rowOff>
    </xdr:from>
    <xdr:to>
      <xdr:col>32</xdr:col>
      <xdr:colOff>323850</xdr:colOff>
      <xdr:row>51</xdr:row>
      <xdr:rowOff>0</xdr:rowOff>
    </xdr:to>
    <xdr:sp>
      <xdr:nvSpPr>
        <xdr:cNvPr id="109" name="Conector drept cu săgeată 21"/>
        <xdr:cNvSpPr>
          <a:spLocks/>
        </xdr:cNvSpPr>
      </xdr:nvSpPr>
      <xdr:spPr>
        <a:xfrm flipH="1">
          <a:off x="16859250" y="10610850"/>
          <a:ext cx="304800" cy="9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276225</xdr:colOff>
      <xdr:row>59</xdr:row>
      <xdr:rowOff>85725</xdr:rowOff>
    </xdr:from>
    <xdr:to>
      <xdr:col>17</xdr:col>
      <xdr:colOff>9525</xdr:colOff>
      <xdr:row>59</xdr:row>
      <xdr:rowOff>85725</xdr:rowOff>
    </xdr:to>
    <xdr:sp>
      <xdr:nvSpPr>
        <xdr:cNvPr id="110" name="Conector drept 62720"/>
        <xdr:cNvSpPr>
          <a:spLocks/>
        </xdr:cNvSpPr>
      </xdr:nvSpPr>
      <xdr:spPr>
        <a:xfrm>
          <a:off x="8677275" y="1209675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1333500</xdr:colOff>
      <xdr:row>31</xdr:row>
      <xdr:rowOff>9525</xdr:rowOff>
    </xdr:from>
    <xdr:to>
      <xdr:col>2</xdr:col>
      <xdr:colOff>1352550</xdr:colOff>
      <xdr:row>32</xdr:row>
      <xdr:rowOff>142875</xdr:rowOff>
    </xdr:to>
    <xdr:sp>
      <xdr:nvSpPr>
        <xdr:cNvPr id="111" name="Straight Arrow Connector 169"/>
        <xdr:cNvSpPr>
          <a:spLocks/>
        </xdr:cNvSpPr>
      </xdr:nvSpPr>
      <xdr:spPr>
        <a:xfrm flipH="1">
          <a:off x="1600200" y="6905625"/>
          <a:ext cx="19050" cy="3619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8"/>
  <sheetViews>
    <sheetView tabSelected="1" view="pageBreakPreview" zoomScale="90" zoomScaleNormal="90" zoomScaleSheetLayoutView="90" workbookViewId="0" topLeftCell="I16">
      <selection activeCell="O22" sqref="O22"/>
    </sheetView>
  </sheetViews>
  <sheetFormatPr defaultColWidth="9.140625" defaultRowHeight="15"/>
  <cols>
    <col min="1" max="1" width="1.57421875" style="1" customWidth="1"/>
    <col min="2" max="2" width="2.421875" style="1" customWidth="1"/>
    <col min="3" max="3" width="20.57421875" style="1" customWidth="1"/>
    <col min="4" max="4" width="3.8515625" style="2" customWidth="1"/>
    <col min="5" max="5" width="2.7109375" style="1" customWidth="1"/>
    <col min="6" max="6" width="2.8515625" style="1" customWidth="1"/>
    <col min="7" max="7" width="0.13671875" style="1" customWidth="1"/>
    <col min="8" max="8" width="18.57421875" style="1" customWidth="1"/>
    <col min="9" max="9" width="4.00390625" style="2" customWidth="1"/>
    <col min="10" max="10" width="3.421875" style="1" customWidth="1"/>
    <col min="11" max="11" width="6.7109375" style="1" customWidth="1"/>
    <col min="12" max="12" width="23.140625" style="1" customWidth="1"/>
    <col min="13" max="13" width="4.57421875" style="2" customWidth="1"/>
    <col min="14" max="14" width="3.7109375" style="1" customWidth="1"/>
    <col min="15" max="15" width="23.57421875" style="1" customWidth="1"/>
    <col min="16" max="16" width="4.140625" style="2" customWidth="1"/>
    <col min="17" max="17" width="8.140625" style="1" customWidth="1"/>
    <col min="18" max="18" width="19.421875" style="1" customWidth="1"/>
    <col min="19" max="19" width="5.00390625" style="2" customWidth="1"/>
    <col min="20" max="20" width="3.28125" style="1" customWidth="1"/>
    <col min="21" max="21" width="21.28125" style="1" customWidth="1"/>
    <col min="22" max="22" width="4.57421875" style="2" customWidth="1"/>
    <col min="23" max="23" width="2.7109375" style="1" customWidth="1"/>
    <col min="24" max="24" width="0.85546875" style="1" customWidth="1"/>
    <col min="25" max="25" width="3.8515625" style="1" customWidth="1"/>
    <col min="26" max="26" width="0" style="1" hidden="1" customWidth="1"/>
    <col min="27" max="27" width="25.28125" style="1" customWidth="1"/>
    <col min="28" max="28" width="3.57421875" style="2" customWidth="1"/>
    <col min="29" max="30" width="2.8515625" style="1" customWidth="1"/>
    <col min="31" max="31" width="18.57421875" style="1" customWidth="1"/>
    <col min="32" max="32" width="4.28125" style="2" customWidth="1"/>
    <col min="33" max="33" width="5.8515625" style="2" customWidth="1"/>
    <col min="34" max="34" width="1.421875" style="1" customWidth="1"/>
    <col min="35" max="35" width="9.8515625" style="3" customWidth="1"/>
    <col min="36" max="36" width="7.00390625" style="1" customWidth="1"/>
    <col min="37" max="37" width="5.28125" style="2" customWidth="1"/>
    <col min="38" max="38" width="5.7109375" style="1" customWidth="1"/>
    <col min="39" max="39" width="2.140625" style="3" customWidth="1"/>
    <col min="40" max="16384" width="9.140625" style="1" customWidth="1"/>
  </cols>
  <sheetData>
    <row r="1" spans="1:27" ht="15.75">
      <c r="A1" s="4"/>
      <c r="B1" s="4"/>
      <c r="C1" s="5" t="s">
        <v>0</v>
      </c>
      <c r="AA1" s="6"/>
    </row>
    <row r="2" spans="1:32" ht="15.75">
      <c r="A2" s="4"/>
      <c r="B2" s="4"/>
      <c r="C2" s="5" t="s">
        <v>1</v>
      </c>
      <c r="AA2" s="160" t="s">
        <v>91</v>
      </c>
      <c r="AB2" s="160"/>
      <c r="AC2" s="160"/>
      <c r="AD2" s="160"/>
      <c r="AE2" s="160"/>
      <c r="AF2" s="160"/>
    </row>
    <row r="3" spans="1:3" ht="15">
      <c r="A3" s="4"/>
      <c r="B3" s="4"/>
      <c r="C3" s="5" t="s">
        <v>2</v>
      </c>
    </row>
    <row r="4" spans="1:3" ht="15">
      <c r="A4" s="4"/>
      <c r="B4" s="4"/>
      <c r="C4" s="5" t="s">
        <v>3</v>
      </c>
    </row>
    <row r="5" spans="3:32" ht="15.75">
      <c r="C5" s="160" t="s">
        <v>4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</row>
    <row r="6" spans="3:32" ht="19.5" customHeight="1" thickBot="1">
      <c r="C6" s="160" t="s">
        <v>81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</row>
    <row r="7" spans="35:36" ht="11.25" customHeight="1" thickBot="1">
      <c r="AI7" s="142" t="s">
        <v>3</v>
      </c>
      <c r="AJ7" s="142"/>
    </row>
    <row r="8" spans="35:36" ht="12.75" customHeight="1" thickBot="1">
      <c r="AI8" s="142"/>
      <c r="AJ8" s="142"/>
    </row>
    <row r="9" ht="13.5" customHeight="1" thickBot="1">
      <c r="AA9" s="8"/>
    </row>
    <row r="10" spans="12:38" ht="18.75" customHeight="1" thickBot="1">
      <c r="L10" s="161" t="s">
        <v>5</v>
      </c>
      <c r="AA10" s="8"/>
      <c r="AF10" s="9"/>
      <c r="AG10" s="10"/>
      <c r="AI10" s="162"/>
      <c r="AJ10" s="162"/>
      <c r="AL10" s="12"/>
    </row>
    <row r="11" spans="3:38" ht="14.25" customHeight="1" thickBot="1">
      <c r="C11" s="191" t="s">
        <v>6</v>
      </c>
      <c r="E11" s="143" t="s">
        <v>93</v>
      </c>
      <c r="F11" s="144"/>
      <c r="G11" s="144"/>
      <c r="H11" s="145"/>
      <c r="I11" s="123">
        <v>0</v>
      </c>
      <c r="L11" s="161"/>
      <c r="M11" s="1"/>
      <c r="O11" s="163" t="s">
        <v>7</v>
      </c>
      <c r="P11" s="13">
        <v>0</v>
      </c>
      <c r="Q11" s="12"/>
      <c r="R11" s="12"/>
      <c r="S11" s="15"/>
      <c r="T11" s="12"/>
      <c r="U11" s="188" t="s">
        <v>8</v>
      </c>
      <c r="V11" s="188">
        <v>1</v>
      </c>
      <c r="W11" s="12"/>
      <c r="X11" s="12"/>
      <c r="Y11" s="12"/>
      <c r="Z11" s="15"/>
      <c r="AA11" s="10"/>
      <c r="AH11" s="16"/>
      <c r="AI11" s="82"/>
      <c r="AJ11" s="82"/>
      <c r="AK11" s="15"/>
      <c r="AL11" s="12"/>
    </row>
    <row r="12" spans="3:38" ht="19.5" customHeight="1" thickBot="1">
      <c r="C12" s="192"/>
      <c r="E12" s="146"/>
      <c r="F12" s="136"/>
      <c r="G12" s="136"/>
      <c r="H12" s="147"/>
      <c r="I12" s="124">
        <v>1</v>
      </c>
      <c r="L12" s="71" t="s">
        <v>100</v>
      </c>
      <c r="M12" s="1"/>
      <c r="O12" s="163"/>
      <c r="P12" s="18">
        <v>2</v>
      </c>
      <c r="Q12" s="12"/>
      <c r="S12" s="15"/>
      <c r="T12" s="12"/>
      <c r="U12" s="190"/>
      <c r="V12" s="190"/>
      <c r="W12" s="12"/>
      <c r="X12" s="12"/>
      <c r="Y12" s="12"/>
      <c r="Z12" s="15"/>
      <c r="AA12" s="10"/>
      <c r="AH12" s="16"/>
      <c r="AI12" s="82"/>
      <c r="AJ12" s="82"/>
      <c r="AK12" s="15"/>
      <c r="AL12" s="12"/>
    </row>
    <row r="13" spans="3:37" ht="17.25" customHeight="1" thickBot="1">
      <c r="C13" s="193"/>
      <c r="E13" s="148"/>
      <c r="F13" s="149"/>
      <c r="G13" s="149"/>
      <c r="H13" s="150"/>
      <c r="I13" s="115">
        <v>1</v>
      </c>
      <c r="M13" s="1"/>
      <c r="O13" s="163"/>
      <c r="P13" s="19">
        <v>2</v>
      </c>
      <c r="Q13" s="12"/>
      <c r="R13" s="12"/>
      <c r="S13" s="15"/>
      <c r="T13" s="12"/>
      <c r="U13" s="12" t="s">
        <v>102</v>
      </c>
      <c r="V13" s="15"/>
      <c r="W13" s="12"/>
      <c r="X13" s="12"/>
      <c r="Y13" s="12"/>
      <c r="Z13" s="15"/>
      <c r="AA13" s="10"/>
      <c r="AH13" s="16"/>
      <c r="AI13" s="82"/>
      <c r="AJ13" s="82"/>
      <c r="AK13" s="15"/>
    </row>
    <row r="14" spans="3:37" ht="17.25" customHeight="1">
      <c r="C14" s="21" t="s">
        <v>101</v>
      </c>
      <c r="H14" s="10"/>
      <c r="M14" s="1"/>
      <c r="O14" s="10" t="s">
        <v>103</v>
      </c>
      <c r="P14" s="15"/>
      <c r="Q14" s="12"/>
      <c r="R14" s="12"/>
      <c r="S14" s="15"/>
      <c r="T14" s="12"/>
      <c r="U14" s="12"/>
      <c r="V14" s="15"/>
      <c r="W14" s="12"/>
      <c r="X14" s="12"/>
      <c r="Y14" s="12"/>
      <c r="Z14" s="15"/>
      <c r="AA14" s="10"/>
      <c r="AH14" s="16"/>
      <c r="AI14" s="82"/>
      <c r="AJ14" s="82"/>
      <c r="AK14" s="15"/>
    </row>
    <row r="15" spans="18:38" ht="13.5" customHeight="1">
      <c r="R15" s="12"/>
      <c r="AH15" s="12"/>
      <c r="AK15" s="15"/>
      <c r="AL15" s="12"/>
    </row>
    <row r="16" spans="33:42" ht="13.5" customHeight="1">
      <c r="AG16" s="21"/>
      <c r="AL16" s="12"/>
      <c r="AN16" s="22"/>
      <c r="AO16" s="22"/>
      <c r="AP16" s="16"/>
    </row>
    <row r="17" spans="2:42" ht="13.5" customHeight="1">
      <c r="B17" s="16"/>
      <c r="D17" s="1"/>
      <c r="E17" s="16"/>
      <c r="F17" s="16"/>
      <c r="H17" s="8"/>
      <c r="AH17" s="16"/>
      <c r="AL17" s="15"/>
      <c r="AN17" s="12"/>
      <c r="AO17" s="22"/>
      <c r="AP17" s="8"/>
    </row>
    <row r="18" spans="2:42" ht="12" customHeight="1" thickBot="1">
      <c r="B18" s="16"/>
      <c r="D18" s="1"/>
      <c r="E18" s="16"/>
      <c r="F18" s="16"/>
      <c r="AH18" s="16"/>
      <c r="AI18" s="23"/>
      <c r="AJ18" s="23"/>
      <c r="AK18" s="15"/>
      <c r="AL18" s="24"/>
      <c r="AN18" s="12"/>
      <c r="AO18" s="16"/>
      <c r="AP18" s="16"/>
    </row>
    <row r="19" spans="3:42" ht="20.25" customHeight="1" thickBot="1">
      <c r="C19" s="159" t="s">
        <v>142</v>
      </c>
      <c r="D19" s="26">
        <f>SUM(2+D24+D29+D39)</f>
        <v>5</v>
      </c>
      <c r="H19" s="171" t="s">
        <v>63</v>
      </c>
      <c r="I19" s="172"/>
      <c r="J19" s="26">
        <f>SUM(1+J24+J29+J34+J39+J44)</f>
        <v>4</v>
      </c>
      <c r="L19" s="142" t="s">
        <v>84</v>
      </c>
      <c r="M19" s="17">
        <f>1+M29</f>
        <v>2</v>
      </c>
      <c r="O19" s="142" t="s">
        <v>82</v>
      </c>
      <c r="P19" s="7">
        <f>SUM(1+P24)</f>
        <v>2</v>
      </c>
      <c r="R19" s="164" t="s">
        <v>76</v>
      </c>
      <c r="S19" s="84">
        <f>SUM(1+S24+S29+S44)</f>
        <v>4</v>
      </c>
      <c r="U19" s="151" t="s">
        <v>61</v>
      </c>
      <c r="V19" s="79">
        <f>V24+V29+1</f>
        <v>3</v>
      </c>
      <c r="W19" s="16"/>
      <c r="Y19" s="12"/>
      <c r="Z19" s="28"/>
      <c r="AA19" s="27" t="s">
        <v>12</v>
      </c>
      <c r="AB19" s="17">
        <f>SUM(1+AB24+AB34+AB50)</f>
        <v>5</v>
      </c>
      <c r="AC19" s="16"/>
      <c r="AD19" s="16"/>
      <c r="AE19" s="159" t="s">
        <v>10</v>
      </c>
      <c r="AF19" s="159"/>
      <c r="AH19" s="16"/>
      <c r="AI19" s="159" t="s">
        <v>11</v>
      </c>
      <c r="AJ19" s="159"/>
      <c r="AK19" s="26">
        <v>1</v>
      </c>
      <c r="AL19" s="24"/>
      <c r="AP19" s="12"/>
    </row>
    <row r="20" spans="3:42" ht="21.75" customHeight="1" thickBot="1">
      <c r="C20" s="159"/>
      <c r="D20" s="26">
        <f>SUM(D25+D30+D40)</f>
        <v>43</v>
      </c>
      <c r="H20" s="173"/>
      <c r="I20" s="174"/>
      <c r="J20" s="26">
        <f>SUM(J25+J30+J35+J40+J46)</f>
        <v>24</v>
      </c>
      <c r="L20" s="142"/>
      <c r="M20" s="17">
        <f>M25+M30</f>
        <v>17</v>
      </c>
      <c r="O20" s="142"/>
      <c r="P20" s="7">
        <f>P25+P35+P40+P45</f>
        <v>15</v>
      </c>
      <c r="R20" s="165"/>
      <c r="S20" s="81">
        <f>SUM(S25+S30+S45)</f>
        <v>19</v>
      </c>
      <c r="U20" s="152"/>
      <c r="V20" s="79">
        <f>SUM(1+V25+V30)</f>
        <v>19</v>
      </c>
      <c r="W20" s="16"/>
      <c r="Y20" s="12"/>
      <c r="Z20" s="12"/>
      <c r="AA20" s="30" t="s">
        <v>14</v>
      </c>
      <c r="AB20" s="17">
        <f>SUM(AB25+AB30+AB35+AB51)</f>
        <v>56</v>
      </c>
      <c r="AC20" s="16"/>
      <c r="AD20" s="16"/>
      <c r="AE20" s="159"/>
      <c r="AF20" s="159"/>
      <c r="AH20" s="16"/>
      <c r="AI20" s="159"/>
      <c r="AJ20" s="159"/>
      <c r="AK20" s="26">
        <v>9</v>
      </c>
      <c r="AL20" s="15"/>
      <c r="AP20" s="12"/>
    </row>
    <row r="21" spans="3:38" ht="23.25" customHeight="1" thickBot="1">
      <c r="C21" s="159"/>
      <c r="D21" s="127">
        <f>SUM(D19+D20)</f>
        <v>48</v>
      </c>
      <c r="H21" s="175"/>
      <c r="I21" s="176"/>
      <c r="J21" s="26">
        <f>J19+J20</f>
        <v>28</v>
      </c>
      <c r="L21" s="142"/>
      <c r="M21" s="17">
        <f>M19+M20</f>
        <v>19</v>
      </c>
      <c r="O21" s="142"/>
      <c r="P21" s="7">
        <f>SUM(P19+P20)</f>
        <v>17</v>
      </c>
      <c r="R21" s="166"/>
      <c r="S21" s="83">
        <f>SUM(S19+S20)</f>
        <v>23</v>
      </c>
      <c r="U21" s="153"/>
      <c r="V21" s="79">
        <f>SUM(V19+V20)</f>
        <v>22</v>
      </c>
      <c r="W21" s="16"/>
      <c r="Y21" s="12"/>
      <c r="Z21" s="34"/>
      <c r="AA21" s="33" t="s">
        <v>15</v>
      </c>
      <c r="AB21" s="17">
        <f>AB19+AB20</f>
        <v>61</v>
      </c>
      <c r="AC21" s="16"/>
      <c r="AD21" s="16"/>
      <c r="AE21" s="220" t="s">
        <v>127</v>
      </c>
      <c r="AF21" s="220"/>
      <c r="AH21" s="16"/>
      <c r="AI21" s="159"/>
      <c r="AJ21" s="159"/>
      <c r="AK21" s="26">
        <f>AK20+AK19</f>
        <v>10</v>
      </c>
      <c r="AL21" s="12"/>
    </row>
    <row r="22" spans="3:42" ht="30.75" customHeight="1" thickBot="1">
      <c r="C22" s="136" t="s">
        <v>104</v>
      </c>
      <c r="D22" s="136"/>
      <c r="H22" s="133" t="s">
        <v>108</v>
      </c>
      <c r="I22" s="133"/>
      <c r="J22" s="15"/>
      <c r="L22" s="9" t="s">
        <v>111</v>
      </c>
      <c r="M22" s="15"/>
      <c r="O22" s="21" t="s">
        <v>113</v>
      </c>
      <c r="P22" s="10"/>
      <c r="R22" s="2" t="s">
        <v>115</v>
      </c>
      <c r="U22" s="9" t="s">
        <v>119</v>
      </c>
      <c r="V22" s="16"/>
      <c r="W22" s="16"/>
      <c r="Y22" s="12"/>
      <c r="Z22" s="12"/>
      <c r="AA22" s="15" t="s">
        <v>122</v>
      </c>
      <c r="AB22" s="15"/>
      <c r="AC22" s="16"/>
      <c r="AD22" s="16"/>
      <c r="AH22" s="16"/>
      <c r="AI22" s="134" t="s">
        <v>131</v>
      </c>
      <c r="AJ22" s="134"/>
      <c r="AL22" s="12"/>
      <c r="AO22" s="20"/>
      <c r="AP22" s="15"/>
    </row>
    <row r="23" spans="3:42" ht="18.75" customHeight="1" thickBot="1">
      <c r="C23" s="106"/>
      <c r="D23" s="106"/>
      <c r="H23" s="9"/>
      <c r="J23" s="15"/>
      <c r="L23" s="9"/>
      <c r="M23" s="15"/>
      <c r="O23" s="80"/>
      <c r="P23" s="10"/>
      <c r="U23" s="9"/>
      <c r="V23" s="16"/>
      <c r="W23" s="16"/>
      <c r="Y23" s="12"/>
      <c r="Z23" s="12"/>
      <c r="AA23" s="15"/>
      <c r="AB23" s="15"/>
      <c r="AC23" s="16"/>
      <c r="AD23" s="16"/>
      <c r="AE23" s="139" t="s">
        <v>65</v>
      </c>
      <c r="AF23" s="17">
        <v>1</v>
      </c>
      <c r="AH23" s="16"/>
      <c r="AI23" s="1"/>
      <c r="AL23" s="12"/>
      <c r="AO23" s="20"/>
      <c r="AP23" s="15"/>
    </row>
    <row r="24" spans="3:42" ht="23.25" customHeight="1" thickBot="1">
      <c r="C24" s="142" t="s">
        <v>18</v>
      </c>
      <c r="D24" s="17">
        <v>1</v>
      </c>
      <c r="H24" s="178" t="s">
        <v>94</v>
      </c>
      <c r="I24" s="178"/>
      <c r="J24" s="81">
        <v>1</v>
      </c>
      <c r="L24" s="157" t="s">
        <v>85</v>
      </c>
      <c r="M24" s="17">
        <v>0</v>
      </c>
      <c r="O24" s="142" t="s">
        <v>87</v>
      </c>
      <c r="P24" s="7">
        <v>1</v>
      </c>
      <c r="R24" s="25" t="s">
        <v>69</v>
      </c>
      <c r="S24" s="26">
        <v>1</v>
      </c>
      <c r="U24" s="142" t="s">
        <v>89</v>
      </c>
      <c r="V24" s="17">
        <v>1</v>
      </c>
      <c r="W24" s="16"/>
      <c r="Y24" s="12"/>
      <c r="Z24" s="12"/>
      <c r="AA24" s="142" t="s">
        <v>17</v>
      </c>
      <c r="AB24" s="17">
        <v>1</v>
      </c>
      <c r="AC24" s="16"/>
      <c r="AD24" s="16"/>
      <c r="AE24" s="140"/>
      <c r="AF24" s="17">
        <f>SUM(6+AF29+AF34)</f>
        <v>10</v>
      </c>
      <c r="AH24" s="16"/>
      <c r="AI24" s="159" t="s">
        <v>74</v>
      </c>
      <c r="AJ24" s="159"/>
      <c r="AK24" s="26">
        <v>1</v>
      </c>
      <c r="AL24" s="12"/>
      <c r="AO24" s="20"/>
      <c r="AP24" s="15"/>
    </row>
    <row r="25" spans="3:42" ht="18" customHeight="1" thickBot="1">
      <c r="C25" s="142"/>
      <c r="D25" s="17">
        <v>9</v>
      </c>
      <c r="H25" s="178"/>
      <c r="I25" s="178"/>
      <c r="J25" s="81">
        <v>6</v>
      </c>
      <c r="L25" s="157"/>
      <c r="M25" s="17">
        <v>8</v>
      </c>
      <c r="O25" s="142"/>
      <c r="P25" s="7">
        <f>7+P30</f>
        <v>10</v>
      </c>
      <c r="R25" s="29" t="s">
        <v>70</v>
      </c>
      <c r="S25" s="26">
        <v>5</v>
      </c>
      <c r="U25" s="142"/>
      <c r="V25" s="17">
        <v>9</v>
      </c>
      <c r="W25" s="16"/>
      <c r="Y25" s="12"/>
      <c r="Z25" s="12"/>
      <c r="AA25" s="142"/>
      <c r="AB25" s="17">
        <v>10</v>
      </c>
      <c r="AC25" s="16"/>
      <c r="AD25" s="16"/>
      <c r="AE25" s="141"/>
      <c r="AF25" s="17">
        <f>AF23+AF24</f>
        <v>11</v>
      </c>
      <c r="AH25" s="16"/>
      <c r="AI25" s="159"/>
      <c r="AJ25" s="159"/>
      <c r="AK25" s="26">
        <v>7</v>
      </c>
      <c r="AL25" s="12"/>
      <c r="AO25" s="20"/>
      <c r="AP25" s="15"/>
    </row>
    <row r="26" spans="3:42" ht="13.5" customHeight="1" thickBot="1">
      <c r="C26" s="142"/>
      <c r="D26" s="17">
        <f>SUM(D24+D25)</f>
        <v>10</v>
      </c>
      <c r="H26" s="178"/>
      <c r="I26" s="178"/>
      <c r="J26" s="93">
        <f>SUM(J24+J25)</f>
        <v>7</v>
      </c>
      <c r="L26" s="157"/>
      <c r="M26" s="17">
        <f>SUM(M24+M25)</f>
        <v>8</v>
      </c>
      <c r="O26" s="142"/>
      <c r="P26" s="7">
        <f>SUM(P24+P25)</f>
        <v>11</v>
      </c>
      <c r="Q26" s="16"/>
      <c r="R26" s="31"/>
      <c r="S26" s="32">
        <f>SUM(S24+S25)</f>
        <v>6</v>
      </c>
      <c r="T26" s="16"/>
      <c r="U26" s="142"/>
      <c r="V26" s="17">
        <f>V25+V24</f>
        <v>10</v>
      </c>
      <c r="W26" s="16"/>
      <c r="AA26" s="142"/>
      <c r="AB26" s="17">
        <f>SUM(AB24+AB25)</f>
        <v>11</v>
      </c>
      <c r="AC26" s="16"/>
      <c r="AD26" s="16"/>
      <c r="AE26" s="15"/>
      <c r="AF26" s="15"/>
      <c r="AG26" s="15"/>
      <c r="AH26" s="16"/>
      <c r="AI26" s="159"/>
      <c r="AJ26" s="159"/>
      <c r="AK26" s="26">
        <f>SUM(AK25+AK24)</f>
        <v>8</v>
      </c>
      <c r="AL26" s="12"/>
      <c r="AO26" s="16"/>
      <c r="AP26" s="16"/>
    </row>
    <row r="27" spans="3:42" ht="25.5" customHeight="1" thickBot="1">
      <c r="C27" s="137" t="s">
        <v>105</v>
      </c>
      <c r="D27" s="137"/>
      <c r="H27" s="138" t="s">
        <v>109</v>
      </c>
      <c r="I27" s="138"/>
      <c r="J27" s="12"/>
      <c r="L27" s="106"/>
      <c r="M27" s="15"/>
      <c r="O27" s="128" t="s">
        <v>114</v>
      </c>
      <c r="P27" s="10"/>
      <c r="Q27" s="16"/>
      <c r="R27" s="38" t="s">
        <v>116</v>
      </c>
      <c r="S27" s="10"/>
      <c r="T27" s="16"/>
      <c r="U27" s="128" t="s">
        <v>120</v>
      </c>
      <c r="V27" s="15"/>
      <c r="W27" s="16"/>
      <c r="AA27" s="128" t="s">
        <v>123</v>
      </c>
      <c r="AB27" s="15"/>
      <c r="AC27" s="16"/>
      <c r="AD27" s="16"/>
      <c r="AE27" s="61" t="s">
        <v>128</v>
      </c>
      <c r="AF27" s="15"/>
      <c r="AG27" s="15"/>
      <c r="AH27" s="16"/>
      <c r="AI27" s="133" t="s">
        <v>130</v>
      </c>
      <c r="AJ27" s="133"/>
      <c r="AK27" s="15"/>
      <c r="AL27" s="12"/>
      <c r="AO27" s="16"/>
      <c r="AP27" s="16"/>
    </row>
    <row r="28" spans="8:42" ht="15" customHeight="1" thickBot="1">
      <c r="H28" s="50"/>
      <c r="I28" s="50"/>
      <c r="J28" s="12"/>
      <c r="P28" s="21"/>
      <c r="Z28" s="16"/>
      <c r="AE28" s="158" t="s">
        <v>27</v>
      </c>
      <c r="AF28" s="27">
        <v>0</v>
      </c>
      <c r="AI28" s="15"/>
      <c r="AK28" s="15"/>
      <c r="AL28" s="12"/>
      <c r="AO28" s="16"/>
      <c r="AP28" s="16"/>
    </row>
    <row r="29" spans="3:42" ht="15.75" customHeight="1" thickBot="1">
      <c r="C29" s="142" t="s">
        <v>28</v>
      </c>
      <c r="D29" s="17">
        <v>1</v>
      </c>
      <c r="H29" s="178" t="s">
        <v>95</v>
      </c>
      <c r="I29" s="178"/>
      <c r="J29" s="81">
        <v>1</v>
      </c>
      <c r="L29" s="157" t="s">
        <v>86</v>
      </c>
      <c r="M29" s="17">
        <v>1</v>
      </c>
      <c r="O29" s="159" t="s">
        <v>72</v>
      </c>
      <c r="P29" s="81">
        <v>0</v>
      </c>
      <c r="R29" s="139" t="s">
        <v>60</v>
      </c>
      <c r="S29" s="35">
        <v>1</v>
      </c>
      <c r="T29" s="16"/>
      <c r="U29" s="14" t="s">
        <v>83</v>
      </c>
      <c r="V29" s="27">
        <v>1</v>
      </c>
      <c r="W29" s="16"/>
      <c r="Z29" s="16"/>
      <c r="AA29" s="157" t="s">
        <v>21</v>
      </c>
      <c r="AB29" s="26">
        <v>0</v>
      </c>
      <c r="AC29" s="16"/>
      <c r="AD29" s="16"/>
      <c r="AE29" s="158"/>
      <c r="AF29" s="17">
        <v>2</v>
      </c>
      <c r="AI29" s="159" t="s">
        <v>32</v>
      </c>
      <c r="AJ29" s="159"/>
      <c r="AK29" s="26">
        <v>0</v>
      </c>
      <c r="AL29" s="12"/>
      <c r="AO29" s="16"/>
      <c r="AP29" s="16"/>
    </row>
    <row r="30" spans="3:42" ht="25.5" customHeight="1" thickBot="1">
      <c r="C30" s="142"/>
      <c r="D30" s="17">
        <f>SUM(D35+14)</f>
        <v>16</v>
      </c>
      <c r="H30" s="178"/>
      <c r="I30" s="178"/>
      <c r="J30" s="81">
        <v>8</v>
      </c>
      <c r="L30" s="157"/>
      <c r="M30" s="17">
        <v>9</v>
      </c>
      <c r="O30" s="159"/>
      <c r="P30" s="81">
        <v>3</v>
      </c>
      <c r="R30" s="140"/>
      <c r="S30" s="35">
        <f>3+S35+S40</f>
        <v>7</v>
      </c>
      <c r="T30" s="16"/>
      <c r="U30" s="41" t="s">
        <v>22</v>
      </c>
      <c r="V30" s="17">
        <f>1+V36</f>
        <v>9</v>
      </c>
      <c r="W30" s="16"/>
      <c r="Z30" s="16"/>
      <c r="AA30" s="157"/>
      <c r="AB30" s="26">
        <v>6</v>
      </c>
      <c r="AC30" s="16"/>
      <c r="AD30" s="16"/>
      <c r="AE30" s="158"/>
      <c r="AF30" s="33">
        <v>2</v>
      </c>
      <c r="AH30" s="16"/>
      <c r="AI30" s="159"/>
      <c r="AJ30" s="159"/>
      <c r="AK30" s="26">
        <v>2</v>
      </c>
      <c r="AL30" s="12"/>
      <c r="AO30" s="16"/>
      <c r="AP30" s="16"/>
    </row>
    <row r="31" spans="3:42" ht="18" customHeight="1" thickBot="1">
      <c r="C31" s="142"/>
      <c r="D31" s="17">
        <f>SUM(D29+D30)</f>
        <v>17</v>
      </c>
      <c r="H31" s="178"/>
      <c r="I31" s="178"/>
      <c r="J31" s="81">
        <f>SUM(J29+J30)</f>
        <v>9</v>
      </c>
      <c r="L31" s="157"/>
      <c r="M31" s="17">
        <f>M29+M30</f>
        <v>10</v>
      </c>
      <c r="O31" s="159"/>
      <c r="P31" s="81">
        <v>3</v>
      </c>
      <c r="R31" s="141"/>
      <c r="S31" s="35">
        <f>SUM(S29+S30)</f>
        <v>8</v>
      </c>
      <c r="T31" s="16"/>
      <c r="U31" s="43" t="s">
        <v>24</v>
      </c>
      <c r="V31" s="33">
        <f>V29+V30</f>
        <v>10</v>
      </c>
      <c r="W31" s="16"/>
      <c r="AA31" s="157"/>
      <c r="AB31" s="26">
        <v>6</v>
      </c>
      <c r="AC31" s="16"/>
      <c r="AD31" s="16"/>
      <c r="AH31" s="16"/>
      <c r="AI31" s="159"/>
      <c r="AJ31" s="159"/>
      <c r="AK31" s="26">
        <f>AK29+AK30</f>
        <v>2</v>
      </c>
      <c r="AL31" s="12"/>
      <c r="AO31" s="16"/>
      <c r="AP31" s="16"/>
    </row>
    <row r="32" spans="3:42" ht="18" customHeight="1" thickBot="1">
      <c r="C32" s="128" t="s">
        <v>106</v>
      </c>
      <c r="D32" s="15"/>
      <c r="H32" s="133" t="s">
        <v>110</v>
      </c>
      <c r="I32" s="133"/>
      <c r="J32" s="133"/>
      <c r="L32" s="9" t="s">
        <v>112</v>
      </c>
      <c r="M32" s="15"/>
      <c r="O32" s="9"/>
      <c r="P32" s="15"/>
      <c r="R32" s="66" t="s">
        <v>117</v>
      </c>
      <c r="S32" s="38"/>
      <c r="T32" s="16"/>
      <c r="U32" s="10" t="s">
        <v>121</v>
      </c>
      <c r="V32" s="15"/>
      <c r="W32" s="16"/>
      <c r="AA32" s="106"/>
      <c r="AB32" s="15"/>
      <c r="AC32" s="16"/>
      <c r="AD32" s="16"/>
      <c r="AH32" s="16"/>
      <c r="AI32" s="9"/>
      <c r="AJ32" s="9"/>
      <c r="AK32" s="15"/>
      <c r="AL32" s="12"/>
      <c r="AO32" s="16"/>
      <c r="AP32" s="16"/>
    </row>
    <row r="33" spans="3:42" ht="13.5" customHeight="1" thickBot="1">
      <c r="C33" s="9"/>
      <c r="D33" s="15"/>
      <c r="H33" s="106"/>
      <c r="I33" s="106"/>
      <c r="J33" s="15"/>
      <c r="O33" s="9"/>
      <c r="P33" s="9"/>
      <c r="Q33" s="16"/>
      <c r="R33" s="37"/>
      <c r="S33" s="38"/>
      <c r="T33" s="16"/>
      <c r="W33" s="16"/>
      <c r="Z33" s="40"/>
      <c r="AC33" s="16"/>
      <c r="AD33" s="16"/>
      <c r="AE33" s="154" t="s">
        <v>34</v>
      </c>
      <c r="AF33" s="84">
        <v>0</v>
      </c>
      <c r="AG33" s="15"/>
      <c r="AH33" s="16"/>
      <c r="AI33" s="1"/>
      <c r="AL33" s="12"/>
      <c r="AO33" s="16"/>
      <c r="AP33" s="16"/>
    </row>
    <row r="34" spans="3:42" ht="15" customHeight="1" thickBot="1">
      <c r="C34" s="142" t="s">
        <v>23</v>
      </c>
      <c r="D34" s="27">
        <v>0</v>
      </c>
      <c r="H34" s="194" t="s">
        <v>96</v>
      </c>
      <c r="I34" s="195"/>
      <c r="J34" s="26">
        <v>1</v>
      </c>
      <c r="L34" s="108"/>
      <c r="M34" s="107"/>
      <c r="O34" s="27" t="s">
        <v>16</v>
      </c>
      <c r="P34" s="17">
        <v>0</v>
      </c>
      <c r="R34" s="168" t="s">
        <v>25</v>
      </c>
      <c r="S34" s="44">
        <v>0</v>
      </c>
      <c r="Z34" s="42"/>
      <c r="AA34" s="100" t="s">
        <v>30</v>
      </c>
      <c r="AB34" s="7">
        <f>SUM(1+AB39+AB44)</f>
        <v>3</v>
      </c>
      <c r="AE34" s="155"/>
      <c r="AF34" s="81">
        <v>2</v>
      </c>
      <c r="AH34" s="16"/>
      <c r="AI34" s="1"/>
      <c r="AL34" s="12"/>
      <c r="AN34" s="38"/>
      <c r="AO34" s="15"/>
      <c r="AP34" s="16"/>
    </row>
    <row r="35" spans="3:42" ht="15" customHeight="1" thickBot="1">
      <c r="C35" s="142"/>
      <c r="D35" s="17">
        <v>2</v>
      </c>
      <c r="H35" s="196"/>
      <c r="I35" s="197"/>
      <c r="J35" s="26">
        <v>5</v>
      </c>
      <c r="L35" s="108"/>
      <c r="M35" s="107"/>
      <c r="O35" s="36" t="s">
        <v>78</v>
      </c>
      <c r="P35" s="17">
        <v>2</v>
      </c>
      <c r="R35" s="169"/>
      <c r="S35" s="46">
        <v>2</v>
      </c>
      <c r="T35" s="8"/>
      <c r="U35" s="182" t="s">
        <v>90</v>
      </c>
      <c r="V35" s="109">
        <v>0</v>
      </c>
      <c r="Y35" s="16"/>
      <c r="Z35" s="45"/>
      <c r="AA35" s="101" t="s">
        <v>31</v>
      </c>
      <c r="AB35" s="43">
        <f>SUM(AB40+AB45)</f>
        <v>37</v>
      </c>
      <c r="AE35" s="156"/>
      <c r="AF35" s="83">
        <v>2</v>
      </c>
      <c r="AI35" s="159" t="s">
        <v>9</v>
      </c>
      <c r="AJ35" s="159"/>
      <c r="AK35" s="26">
        <v>0</v>
      </c>
      <c r="AL35" s="15"/>
      <c r="AN35" s="38"/>
      <c r="AO35" s="15"/>
      <c r="AP35" s="16"/>
    </row>
    <row r="36" spans="3:42" ht="17.25" customHeight="1" thickBot="1">
      <c r="C36" s="142"/>
      <c r="D36" s="33">
        <v>2</v>
      </c>
      <c r="H36" s="198"/>
      <c r="I36" s="199"/>
      <c r="J36" s="26">
        <f>J34+J35</f>
        <v>6</v>
      </c>
      <c r="L36" s="108"/>
      <c r="M36" s="107"/>
      <c r="O36" s="33" t="s">
        <v>79</v>
      </c>
      <c r="P36" s="17">
        <v>2</v>
      </c>
      <c r="R36" s="170"/>
      <c r="S36" s="47">
        <v>2</v>
      </c>
      <c r="T36" s="8"/>
      <c r="U36" s="183"/>
      <c r="V36" s="111">
        <v>8</v>
      </c>
      <c r="Y36" s="16"/>
      <c r="Z36" s="15"/>
      <c r="AA36" s="102" t="s">
        <v>33</v>
      </c>
      <c r="AB36" s="43">
        <f>SUM(AB34+AB35)</f>
        <v>40</v>
      </c>
      <c r="AH36" s="16"/>
      <c r="AI36" s="159"/>
      <c r="AJ36" s="159"/>
      <c r="AK36" s="26">
        <v>2</v>
      </c>
      <c r="AL36" s="16"/>
      <c r="AN36" s="38"/>
      <c r="AO36" s="15"/>
      <c r="AP36" s="16"/>
    </row>
    <row r="37" spans="8:42" ht="13.5" customHeight="1" thickBot="1">
      <c r="H37" s="134" t="s">
        <v>143</v>
      </c>
      <c r="I37" s="134"/>
      <c r="U37" s="184"/>
      <c r="V37" s="110">
        <v>8</v>
      </c>
      <c r="Y37" s="16"/>
      <c r="Z37" s="16"/>
      <c r="AA37" s="2" t="s">
        <v>124</v>
      </c>
      <c r="AB37" s="15"/>
      <c r="AE37" s="142" t="s">
        <v>41</v>
      </c>
      <c r="AF37" s="17">
        <v>0</v>
      </c>
      <c r="AG37" s="15"/>
      <c r="AH37" s="16"/>
      <c r="AI37" s="159"/>
      <c r="AJ37" s="159"/>
      <c r="AK37" s="26">
        <v>2</v>
      </c>
      <c r="AL37" s="16"/>
      <c r="AO37" s="16"/>
      <c r="AP37" s="16"/>
    </row>
    <row r="38" spans="21:42" ht="13.5" customHeight="1" thickBot="1">
      <c r="U38" s="61"/>
      <c r="V38" s="15"/>
      <c r="Y38" s="16"/>
      <c r="Z38" s="16"/>
      <c r="AA38" s="15"/>
      <c r="AB38" s="15"/>
      <c r="AE38" s="142"/>
      <c r="AF38" s="17"/>
      <c r="AG38" s="15"/>
      <c r="AH38" s="16"/>
      <c r="AI38" s="9"/>
      <c r="AJ38" s="9"/>
      <c r="AK38" s="15"/>
      <c r="AL38" s="16"/>
      <c r="AO38" s="16"/>
      <c r="AP38" s="16"/>
    </row>
    <row r="39" spans="3:38" ht="14.25" customHeight="1" thickBot="1">
      <c r="C39" s="157" t="s">
        <v>35</v>
      </c>
      <c r="D39" s="27">
        <v>1</v>
      </c>
      <c r="H39" s="171" t="s">
        <v>64</v>
      </c>
      <c r="I39" s="172"/>
      <c r="J39" s="81">
        <v>0</v>
      </c>
      <c r="L39" s="56"/>
      <c r="M39" s="15"/>
      <c r="O39" s="142" t="s">
        <v>67</v>
      </c>
      <c r="P39" s="17">
        <v>0</v>
      </c>
      <c r="R39" s="25" t="s">
        <v>42</v>
      </c>
      <c r="S39" s="35">
        <v>0</v>
      </c>
      <c r="Y39" s="16"/>
      <c r="Z39" s="16"/>
      <c r="AA39" s="84" t="s">
        <v>38</v>
      </c>
      <c r="AB39" s="103">
        <v>1</v>
      </c>
      <c r="AE39" s="142"/>
      <c r="AF39" s="17">
        <v>6</v>
      </c>
      <c r="AH39" s="16"/>
      <c r="AI39" s="1"/>
      <c r="AL39" s="16"/>
    </row>
    <row r="40" spans="3:41" ht="12.75" customHeight="1" thickBot="1">
      <c r="C40" s="157"/>
      <c r="D40" s="17">
        <f>SUM(D45+12)</f>
        <v>18</v>
      </c>
      <c r="H40" s="173"/>
      <c r="I40" s="174"/>
      <c r="J40" s="81">
        <v>4</v>
      </c>
      <c r="L40" s="56"/>
      <c r="M40" s="15"/>
      <c r="O40" s="142"/>
      <c r="P40" s="17">
        <v>1</v>
      </c>
      <c r="R40" s="29" t="s">
        <v>43</v>
      </c>
      <c r="S40" s="52">
        <v>2</v>
      </c>
      <c r="Y40" s="16"/>
      <c r="Z40" s="16"/>
      <c r="AA40" s="87" t="s">
        <v>39</v>
      </c>
      <c r="AB40" s="103">
        <v>29</v>
      </c>
      <c r="AE40" s="142"/>
      <c r="AF40" s="17">
        <v>6</v>
      </c>
      <c r="AH40" s="16"/>
      <c r="AI40" s="167" t="s">
        <v>75</v>
      </c>
      <c r="AJ40" s="167"/>
      <c r="AK40" s="32">
        <v>0</v>
      </c>
      <c r="AL40" s="15"/>
      <c r="AN40" s="20"/>
      <c r="AO40" s="15"/>
    </row>
    <row r="41" spans="3:41" ht="15.75" customHeight="1" thickBot="1">
      <c r="C41" s="157"/>
      <c r="D41" s="33">
        <f>SUM(D39+D40)</f>
        <v>19</v>
      </c>
      <c r="H41" s="175"/>
      <c r="I41" s="176"/>
      <c r="J41" s="81">
        <v>4</v>
      </c>
      <c r="L41" s="56"/>
      <c r="M41" s="15"/>
      <c r="O41" s="142"/>
      <c r="P41" s="17">
        <v>1</v>
      </c>
      <c r="R41" s="31" t="s">
        <v>46</v>
      </c>
      <c r="S41" s="35">
        <v>2</v>
      </c>
      <c r="Y41" s="16"/>
      <c r="Z41" s="16"/>
      <c r="AA41" s="83" t="s">
        <v>40</v>
      </c>
      <c r="AB41" s="103">
        <f>SUM(AB39+AB40)</f>
        <v>30</v>
      </c>
      <c r="AI41" s="167"/>
      <c r="AJ41" s="167"/>
      <c r="AK41" s="26">
        <v>1</v>
      </c>
      <c r="AL41" s="12"/>
      <c r="AN41" s="20"/>
      <c r="AO41" s="15"/>
    </row>
    <row r="42" spans="3:41" ht="21" customHeight="1" thickBot="1">
      <c r="C42" s="128" t="s">
        <v>107</v>
      </c>
      <c r="D42" s="15"/>
      <c r="H42" s="9"/>
      <c r="I42" s="9"/>
      <c r="J42" s="15"/>
      <c r="L42" s="56"/>
      <c r="M42" s="15"/>
      <c r="O42" s="9"/>
      <c r="P42" s="15"/>
      <c r="R42" s="38"/>
      <c r="S42" s="38"/>
      <c r="Y42" s="16"/>
      <c r="Z42" s="16"/>
      <c r="AA42" s="2" t="s">
        <v>125</v>
      </c>
      <c r="AB42" s="15"/>
      <c r="AI42" s="167"/>
      <c r="AJ42" s="167"/>
      <c r="AK42" s="26"/>
      <c r="AL42" s="12"/>
      <c r="AN42" s="20"/>
      <c r="AO42" s="15"/>
    </row>
    <row r="43" spans="25:41" ht="16.5" customHeight="1" thickBot="1">
      <c r="Y43" s="16"/>
      <c r="Z43" s="16"/>
      <c r="AB43" s="15"/>
      <c r="AE43" s="142" t="s">
        <v>66</v>
      </c>
      <c r="AF43" s="54">
        <v>1</v>
      </c>
      <c r="AG43" s="15"/>
      <c r="AI43" s="167"/>
      <c r="AJ43" s="167"/>
      <c r="AK43" s="26">
        <v>1</v>
      </c>
      <c r="AL43" s="12"/>
      <c r="AN43" s="20"/>
      <c r="AO43" s="15"/>
    </row>
    <row r="44" spans="3:38" ht="15" customHeight="1" thickBot="1">
      <c r="C44" s="142" t="s">
        <v>62</v>
      </c>
      <c r="D44" s="17">
        <v>0</v>
      </c>
      <c r="H44" s="171" t="s">
        <v>71</v>
      </c>
      <c r="I44" s="172"/>
      <c r="J44" s="81">
        <v>0</v>
      </c>
      <c r="O44" s="213" t="s">
        <v>88</v>
      </c>
      <c r="P44" s="117">
        <v>0</v>
      </c>
      <c r="R44" s="44" t="s">
        <v>77</v>
      </c>
      <c r="S44" s="48">
        <v>1</v>
      </c>
      <c r="Y44" s="16"/>
      <c r="Z44" s="16"/>
      <c r="AA44" s="27" t="s">
        <v>44</v>
      </c>
      <c r="AB44" s="17">
        <v>1</v>
      </c>
      <c r="AE44" s="142"/>
      <c r="AF44" s="55">
        <v>5</v>
      </c>
      <c r="AH44" s="16"/>
      <c r="AI44" s="96"/>
      <c r="AJ44" s="16"/>
      <c r="AK44" s="15"/>
      <c r="AL44" s="12"/>
    </row>
    <row r="45" spans="3:38" ht="18" customHeight="1" thickBot="1">
      <c r="C45" s="142"/>
      <c r="D45" s="17">
        <v>6</v>
      </c>
      <c r="H45" s="173"/>
      <c r="I45" s="174"/>
      <c r="J45" s="81">
        <v>1</v>
      </c>
      <c r="O45" s="214"/>
      <c r="P45" s="118">
        <v>2</v>
      </c>
      <c r="R45" s="49" t="s">
        <v>36</v>
      </c>
      <c r="S45" s="48">
        <f>SUM(3+S51)</f>
        <v>7</v>
      </c>
      <c r="Y45" s="16"/>
      <c r="Z45" s="16"/>
      <c r="AA45" s="30" t="s">
        <v>47</v>
      </c>
      <c r="AB45" s="17">
        <v>8</v>
      </c>
      <c r="AE45" s="142"/>
      <c r="AF45" s="179">
        <f>AF44+AF43</f>
        <v>6</v>
      </c>
      <c r="AL45" s="15"/>
    </row>
    <row r="46" spans="3:38" ht="12.75" customHeight="1" thickBot="1">
      <c r="C46" s="142"/>
      <c r="D46" s="17">
        <v>6</v>
      </c>
      <c r="H46" s="173"/>
      <c r="I46" s="174"/>
      <c r="J46" s="81">
        <f>J44+J45</f>
        <v>1</v>
      </c>
      <c r="L46" s="8"/>
      <c r="M46" s="15"/>
      <c r="O46" s="215"/>
      <c r="P46" s="119">
        <v>2</v>
      </c>
      <c r="R46" s="47" t="s">
        <v>37</v>
      </c>
      <c r="S46" s="48">
        <f>SUM(S45+S44)</f>
        <v>8</v>
      </c>
      <c r="Y46" s="16"/>
      <c r="Z46" s="16"/>
      <c r="AA46" s="33" t="s">
        <v>48</v>
      </c>
      <c r="AB46" s="17">
        <f>SUM(AB44+AB45)</f>
        <v>9</v>
      </c>
      <c r="AE46" s="142"/>
      <c r="AF46" s="179"/>
      <c r="AH46" s="16"/>
      <c r="AL46" s="12"/>
    </row>
    <row r="47" spans="8:38" ht="0.75" customHeight="1">
      <c r="H47" s="104"/>
      <c r="I47" s="105"/>
      <c r="J47" s="81">
        <v>1</v>
      </c>
      <c r="Y47" s="16"/>
      <c r="Z47" s="16"/>
      <c r="AF47" s="1"/>
      <c r="AH47" s="16"/>
      <c r="AL47" s="12"/>
    </row>
    <row r="48" spans="8:38" ht="23.25" customHeight="1">
      <c r="H48" s="9"/>
      <c r="I48" s="9"/>
      <c r="J48" s="15"/>
      <c r="R48" s="219" t="s">
        <v>118</v>
      </c>
      <c r="S48" s="219"/>
      <c r="Y48" s="16"/>
      <c r="Z48" s="16"/>
      <c r="AA48" s="2" t="s">
        <v>126</v>
      </c>
      <c r="AE48" s="1" t="s">
        <v>129</v>
      </c>
      <c r="AF48" s="1"/>
      <c r="AH48" s="16"/>
      <c r="AL48" s="12"/>
    </row>
    <row r="49" spans="25:38" ht="13.5" customHeight="1" thickBot="1">
      <c r="Y49" s="16"/>
      <c r="Z49" s="16"/>
      <c r="AL49" s="12"/>
    </row>
    <row r="50" spans="17:38" ht="11.25" customHeight="1" thickBot="1">
      <c r="Q50" s="16"/>
      <c r="R50" s="168" t="s">
        <v>68</v>
      </c>
      <c r="S50" s="35">
        <v>0</v>
      </c>
      <c r="Y50" s="16"/>
      <c r="Z50" s="16"/>
      <c r="AA50" s="142" t="s">
        <v>80</v>
      </c>
      <c r="AB50" s="39">
        <v>0</v>
      </c>
      <c r="AE50" s="182" t="s">
        <v>92</v>
      </c>
      <c r="AF50" s="114">
        <v>0</v>
      </c>
      <c r="AH50" s="16"/>
      <c r="AI50" s="97"/>
      <c r="AJ50" s="98"/>
      <c r="AK50" s="15"/>
      <c r="AL50" s="12"/>
    </row>
    <row r="51" spans="17:38" ht="12.75" customHeight="1" thickBot="1">
      <c r="Q51" s="16"/>
      <c r="R51" s="169"/>
      <c r="S51" s="52">
        <v>4</v>
      </c>
      <c r="Y51" s="16"/>
      <c r="Z51" s="16"/>
      <c r="AA51" s="142"/>
      <c r="AB51" s="27">
        <v>3</v>
      </c>
      <c r="AE51" s="183"/>
      <c r="AF51" s="111">
        <v>1</v>
      </c>
      <c r="AI51" s="181"/>
      <c r="AJ51" s="181"/>
      <c r="AK51" s="15"/>
      <c r="AL51" s="15"/>
    </row>
    <row r="52" spans="12:38" ht="13.5" customHeight="1" thickBot="1">
      <c r="L52" s="20"/>
      <c r="M52" s="15"/>
      <c r="Q52" s="16"/>
      <c r="R52" s="170"/>
      <c r="S52" s="35">
        <v>4</v>
      </c>
      <c r="T52" s="16"/>
      <c r="Y52" s="16"/>
      <c r="Z52" s="16"/>
      <c r="AA52" s="180"/>
      <c r="AB52" s="81">
        <v>3</v>
      </c>
      <c r="AE52" s="184"/>
      <c r="AF52" s="110">
        <v>1</v>
      </c>
      <c r="AH52" s="16"/>
      <c r="AI52" s="99"/>
      <c r="AJ52" s="98"/>
      <c r="AK52" s="15"/>
      <c r="AL52" s="12"/>
    </row>
    <row r="53" spans="12:38" ht="15.75" customHeight="1">
      <c r="L53" s="20"/>
      <c r="M53" s="15"/>
      <c r="Q53" s="16"/>
      <c r="R53" s="53"/>
      <c r="S53" s="38"/>
      <c r="T53" s="16"/>
      <c r="Y53" s="16"/>
      <c r="Z53" s="16"/>
      <c r="AB53" s="15"/>
      <c r="AH53" s="16"/>
      <c r="AI53" s="8"/>
      <c r="AJ53" s="8"/>
      <c r="AK53" s="15"/>
      <c r="AL53" s="12"/>
    </row>
    <row r="54" spans="7:38" ht="13.5" customHeight="1">
      <c r="G54" s="16"/>
      <c r="J54" s="16"/>
      <c r="K54" s="16"/>
      <c r="L54" s="20"/>
      <c r="M54" s="15"/>
      <c r="N54" s="16"/>
      <c r="Q54" s="16"/>
      <c r="R54" s="38"/>
      <c r="S54" s="38"/>
      <c r="W54" s="16"/>
      <c r="X54" s="16"/>
      <c r="Y54" s="16"/>
      <c r="Z54" s="16"/>
      <c r="AA54" s="15"/>
      <c r="AB54" s="10"/>
      <c r="AC54" s="10"/>
      <c r="AD54" s="10"/>
      <c r="AL54" s="12"/>
    </row>
    <row r="55" spans="7:38" ht="12.75" customHeight="1">
      <c r="G55" s="16"/>
      <c r="J55" s="16"/>
      <c r="K55" s="16"/>
      <c r="N55" s="16"/>
      <c r="Q55" s="16"/>
      <c r="R55" s="38"/>
      <c r="S55" s="38"/>
      <c r="W55" s="16"/>
      <c r="X55" s="16"/>
      <c r="Y55" s="16"/>
      <c r="Z55" s="16"/>
      <c r="AC55" s="10"/>
      <c r="AD55" s="10"/>
      <c r="AL55" s="15"/>
    </row>
    <row r="56" spans="7:38" ht="12" customHeight="1">
      <c r="G56" s="16"/>
      <c r="J56" s="16"/>
      <c r="K56" s="16"/>
      <c r="L56" s="50"/>
      <c r="M56" s="15"/>
      <c r="N56" s="16"/>
      <c r="Q56" s="16"/>
      <c r="R56" s="56"/>
      <c r="S56" s="37"/>
      <c r="T56" s="16"/>
      <c r="W56" s="16"/>
      <c r="X56" s="16"/>
      <c r="Y56" s="16"/>
      <c r="Z56" s="16"/>
      <c r="AA56" s="9"/>
      <c r="AB56" s="15"/>
      <c r="AC56" s="15"/>
      <c r="AD56" s="16"/>
      <c r="AE56" s="57"/>
      <c r="AF56" s="15"/>
      <c r="AH56" s="16"/>
      <c r="AL56" s="12"/>
    </row>
    <row r="57" spans="7:38" ht="13.5" customHeight="1">
      <c r="G57" s="16"/>
      <c r="O57" s="16"/>
      <c r="P57" s="15"/>
      <c r="Q57" s="16"/>
      <c r="R57" s="56"/>
      <c r="S57" s="37"/>
      <c r="T57" s="16"/>
      <c r="W57" s="16"/>
      <c r="X57" s="16"/>
      <c r="Y57" s="16"/>
      <c r="Z57" s="16"/>
      <c r="AA57" s="24"/>
      <c r="AB57" s="15"/>
      <c r="AC57" s="15"/>
      <c r="AD57" s="16"/>
      <c r="AE57" s="57"/>
      <c r="AF57" s="15"/>
      <c r="AG57" s="12"/>
      <c r="AH57" s="16"/>
      <c r="AL57" s="12"/>
    </row>
    <row r="58" spans="7:38" ht="14.25" customHeight="1" thickBot="1">
      <c r="G58" s="16"/>
      <c r="H58" s="20"/>
      <c r="O58" s="15"/>
      <c r="P58" s="15"/>
      <c r="Q58" s="16"/>
      <c r="R58" s="56"/>
      <c r="S58" s="38"/>
      <c r="T58" s="16"/>
      <c r="W58" s="16"/>
      <c r="X58" s="16"/>
      <c r="Y58" s="16"/>
      <c r="Z58" s="16"/>
      <c r="AD58" s="16"/>
      <c r="AE58" s="57"/>
      <c r="AF58" s="15"/>
      <c r="AH58" s="16"/>
      <c r="AL58" s="15"/>
    </row>
    <row r="59" spans="3:38" ht="14.25" customHeight="1" thickBot="1">
      <c r="C59" s="157" t="s">
        <v>51</v>
      </c>
      <c r="D59" s="157"/>
      <c r="E59" s="17">
        <v>1</v>
      </c>
      <c r="F59" s="88"/>
      <c r="G59" s="89"/>
      <c r="H59" s="142" t="s">
        <v>13</v>
      </c>
      <c r="I59" s="142"/>
      <c r="J59" s="26">
        <v>1</v>
      </c>
      <c r="K59" s="88"/>
      <c r="L59" s="185" t="s">
        <v>73</v>
      </c>
      <c r="M59" s="17">
        <v>1</v>
      </c>
      <c r="O59" s="188" t="s">
        <v>19</v>
      </c>
      <c r="P59" s="95">
        <v>1</v>
      </c>
      <c r="R59" s="208" t="s">
        <v>99</v>
      </c>
      <c r="S59" s="109">
        <f>1+S64+S69</f>
        <v>3</v>
      </c>
      <c r="U59" s="159" t="s">
        <v>29</v>
      </c>
      <c r="V59" s="81">
        <v>4</v>
      </c>
      <c r="W59" s="16"/>
      <c r="X59" s="16"/>
      <c r="Y59" s="16"/>
      <c r="Z59" s="16"/>
      <c r="AA59" s="177" t="s">
        <v>45</v>
      </c>
      <c r="AB59" s="81">
        <v>0</v>
      </c>
      <c r="AD59" s="16"/>
      <c r="AE59" s="178" t="s">
        <v>26</v>
      </c>
      <c r="AF59" s="93">
        <v>1</v>
      </c>
      <c r="AH59" s="16"/>
      <c r="AI59" s="157" t="s">
        <v>54</v>
      </c>
      <c r="AJ59" s="157"/>
      <c r="AK59" s="27">
        <v>1</v>
      </c>
      <c r="AL59" s="12"/>
    </row>
    <row r="60" spans="3:38" ht="14.25" customHeight="1" thickBot="1">
      <c r="C60" s="157"/>
      <c r="D60" s="157"/>
      <c r="E60" s="17">
        <v>23</v>
      </c>
      <c r="F60" s="90"/>
      <c r="G60" s="12"/>
      <c r="H60" s="142"/>
      <c r="I60" s="142"/>
      <c r="J60" s="26">
        <v>10</v>
      </c>
      <c r="K60" s="90"/>
      <c r="L60" s="186"/>
      <c r="M60" s="17">
        <v>12</v>
      </c>
      <c r="O60" s="189"/>
      <c r="P60" s="95">
        <v>27</v>
      </c>
      <c r="R60" s="209"/>
      <c r="S60" s="111">
        <f>S65+S70</f>
        <v>33</v>
      </c>
      <c r="U60" s="159"/>
      <c r="V60" s="81">
        <v>43</v>
      </c>
      <c r="W60" s="16"/>
      <c r="X60" s="16"/>
      <c r="Y60" s="16"/>
      <c r="Z60" s="16"/>
      <c r="AA60" s="177"/>
      <c r="AB60" s="81">
        <f>9+AB65</f>
        <v>11</v>
      </c>
      <c r="AC60" s="15"/>
      <c r="AD60" s="16"/>
      <c r="AE60" s="178"/>
      <c r="AF60" s="94">
        <v>5</v>
      </c>
      <c r="AH60" s="16"/>
      <c r="AI60" s="157"/>
      <c r="AJ60" s="157"/>
      <c r="AK60" s="17">
        <v>19</v>
      </c>
      <c r="AL60" s="12"/>
    </row>
    <row r="61" spans="3:38" ht="13.5" customHeight="1" thickBot="1">
      <c r="C61" s="157"/>
      <c r="D61" s="157"/>
      <c r="E61" s="17">
        <f>SUM(E59+E60)</f>
        <v>24</v>
      </c>
      <c r="F61" s="91"/>
      <c r="G61" s="92"/>
      <c r="H61" s="142"/>
      <c r="I61" s="142"/>
      <c r="J61" s="17">
        <f>SUM(J59+J60)</f>
        <v>11</v>
      </c>
      <c r="K61" s="91"/>
      <c r="L61" s="187"/>
      <c r="M61" s="17">
        <v>13</v>
      </c>
      <c r="O61" s="190"/>
      <c r="P61" s="95">
        <v>28</v>
      </c>
      <c r="R61" s="210"/>
      <c r="S61" s="110">
        <f>S59+S60</f>
        <v>36</v>
      </c>
      <c r="U61" s="159"/>
      <c r="V61" s="81">
        <f>SUM(V59+V60)</f>
        <v>47</v>
      </c>
      <c r="W61" s="16"/>
      <c r="X61" s="16"/>
      <c r="Y61" s="16"/>
      <c r="Z61" s="16"/>
      <c r="AA61" s="177"/>
      <c r="AB61" s="81">
        <f>AB59+AB60</f>
        <v>11</v>
      </c>
      <c r="AC61" s="15"/>
      <c r="AD61" s="16"/>
      <c r="AE61" s="178"/>
      <c r="AF61" s="79">
        <v>6</v>
      </c>
      <c r="AI61" s="157"/>
      <c r="AJ61" s="157"/>
      <c r="AK61" s="33">
        <f>SUM(AK59+AK60)</f>
        <v>20</v>
      </c>
      <c r="AL61" s="12"/>
    </row>
    <row r="62" spans="3:38" ht="18.75" customHeight="1">
      <c r="C62" s="135" t="s">
        <v>141</v>
      </c>
      <c r="D62" s="135"/>
      <c r="E62" s="135"/>
      <c r="F62" s="12"/>
      <c r="G62" s="12"/>
      <c r="H62" s="135" t="s">
        <v>140</v>
      </c>
      <c r="I62" s="135"/>
      <c r="J62" s="135"/>
      <c r="K62" s="12"/>
      <c r="L62" s="130" t="s">
        <v>139</v>
      </c>
      <c r="M62" s="15"/>
      <c r="O62" s="9" t="s">
        <v>138</v>
      </c>
      <c r="P62" s="20"/>
      <c r="R62" s="61" t="s">
        <v>135</v>
      </c>
      <c r="S62" s="15"/>
      <c r="U62" s="2" t="s">
        <v>134</v>
      </c>
      <c r="V62" s="15"/>
      <c r="W62" s="16"/>
      <c r="X62" s="16"/>
      <c r="Y62" s="16"/>
      <c r="Z62" s="16"/>
      <c r="AA62" s="15"/>
      <c r="AB62" s="15"/>
      <c r="AC62" s="15"/>
      <c r="AD62" s="16"/>
      <c r="AE62" s="2" t="s">
        <v>133</v>
      </c>
      <c r="AF62" s="16"/>
      <c r="AI62" s="135" t="s">
        <v>132</v>
      </c>
      <c r="AJ62" s="135"/>
      <c r="AK62" s="135"/>
      <c r="AL62" s="12"/>
    </row>
    <row r="63" spans="18:38" ht="13.5" customHeight="1" thickBot="1">
      <c r="R63" s="20"/>
      <c r="S63" s="10"/>
      <c r="T63" s="16"/>
      <c r="W63" s="16"/>
      <c r="X63" s="16"/>
      <c r="Y63" s="16"/>
      <c r="Z63" s="16"/>
      <c r="AA63" s="15"/>
      <c r="AB63" s="15"/>
      <c r="AC63" s="15"/>
      <c r="AD63" s="16"/>
      <c r="AL63" s="12"/>
    </row>
    <row r="64" spans="12:38" ht="18" customHeight="1" thickBot="1">
      <c r="L64" s="44" t="s">
        <v>50</v>
      </c>
      <c r="M64" s="58">
        <v>0</v>
      </c>
      <c r="R64" s="216" t="s">
        <v>98</v>
      </c>
      <c r="S64" s="112">
        <v>1</v>
      </c>
      <c r="T64" s="16"/>
      <c r="W64" s="16"/>
      <c r="X64" s="16"/>
      <c r="Y64" s="16"/>
      <c r="Z64" s="16"/>
      <c r="AA64" s="204" t="s">
        <v>49</v>
      </c>
      <c r="AB64" s="27">
        <v>0</v>
      </c>
      <c r="AD64" s="16"/>
      <c r="AH64" s="16"/>
      <c r="AL64" s="12"/>
    </row>
    <row r="65" spans="12:38" ht="18" customHeight="1" thickBot="1">
      <c r="L65" s="49" t="s">
        <v>52</v>
      </c>
      <c r="M65" s="59">
        <v>5</v>
      </c>
      <c r="R65" s="217"/>
      <c r="S65" s="116">
        <v>10</v>
      </c>
      <c r="T65" s="16"/>
      <c r="W65" s="16"/>
      <c r="X65" s="16"/>
      <c r="Y65" s="16"/>
      <c r="Z65" s="16"/>
      <c r="AA65" s="205"/>
      <c r="AB65" s="17">
        <v>2</v>
      </c>
      <c r="AD65" s="16"/>
      <c r="AH65" s="16"/>
      <c r="AL65" s="12"/>
    </row>
    <row r="66" spans="8:38" ht="18" customHeight="1" thickBot="1">
      <c r="H66" s="8"/>
      <c r="I66" s="8"/>
      <c r="J66" s="15"/>
      <c r="L66" s="47" t="s">
        <v>53</v>
      </c>
      <c r="M66" s="60">
        <v>5</v>
      </c>
      <c r="R66" s="218"/>
      <c r="S66" s="113">
        <f>S64+S65</f>
        <v>11</v>
      </c>
      <c r="T66" s="16"/>
      <c r="W66" s="16"/>
      <c r="X66" s="16"/>
      <c r="Y66" s="16"/>
      <c r="Z66" s="16"/>
      <c r="AA66" s="206"/>
      <c r="AB66" s="33">
        <v>2</v>
      </c>
      <c r="AD66" s="16"/>
      <c r="AH66" s="16"/>
      <c r="AL66" s="12"/>
    </row>
    <row r="67" spans="8:38" ht="18" customHeight="1">
      <c r="H67" s="8"/>
      <c r="I67" s="8"/>
      <c r="J67" s="15"/>
      <c r="L67" s="51"/>
      <c r="M67" s="11"/>
      <c r="R67" s="9" t="s">
        <v>136</v>
      </c>
      <c r="S67" s="16"/>
      <c r="T67" s="16"/>
      <c r="W67" s="16"/>
      <c r="X67" s="16"/>
      <c r="Y67" s="16"/>
      <c r="Z67" s="16"/>
      <c r="AA67" s="129"/>
      <c r="AB67" s="15"/>
      <c r="AD67" s="16"/>
      <c r="AH67" s="16"/>
      <c r="AL67" s="12"/>
    </row>
    <row r="68" spans="8:38" ht="18" customHeight="1" thickBot="1">
      <c r="H68" s="8"/>
      <c r="I68" s="8"/>
      <c r="J68" s="15"/>
      <c r="L68" s="16"/>
      <c r="M68" s="11"/>
      <c r="T68" s="16"/>
      <c r="W68" s="16"/>
      <c r="X68" s="16"/>
      <c r="Y68" s="16"/>
      <c r="Z68" s="16"/>
      <c r="AA68" s="15"/>
      <c r="AB68" s="15"/>
      <c r="AC68" s="15"/>
      <c r="AD68" s="16"/>
      <c r="AE68" s="23"/>
      <c r="AF68" s="23"/>
      <c r="AG68" s="23"/>
      <c r="AH68" s="12"/>
      <c r="AI68" s="12"/>
      <c r="AL68" s="12"/>
    </row>
    <row r="69" spans="8:43" ht="15.75" customHeight="1" thickBot="1">
      <c r="H69" s="8"/>
      <c r="I69" s="8"/>
      <c r="J69" s="15"/>
      <c r="L69" s="25" t="s">
        <v>20</v>
      </c>
      <c r="M69" s="58">
        <v>0</v>
      </c>
      <c r="R69" s="208" t="s">
        <v>97</v>
      </c>
      <c r="S69" s="125">
        <v>1</v>
      </c>
      <c r="T69" s="15"/>
      <c r="W69" s="16"/>
      <c r="X69" s="16"/>
      <c r="Y69" s="16"/>
      <c r="Z69" s="16"/>
      <c r="AA69" s="15"/>
      <c r="AB69" s="15"/>
      <c r="AD69" s="16"/>
      <c r="AE69" s="131"/>
      <c r="AF69" s="131"/>
      <c r="AG69" s="131"/>
      <c r="AH69" s="132"/>
      <c r="AI69" s="132"/>
      <c r="AL69" s="12"/>
      <c r="AN69" s="20"/>
      <c r="AO69" s="20"/>
      <c r="AP69" s="20"/>
      <c r="AQ69" s="20"/>
    </row>
    <row r="70" spans="8:43" ht="13.5" customHeight="1" thickBot="1">
      <c r="H70" s="8"/>
      <c r="I70" s="8"/>
      <c r="J70" s="15"/>
      <c r="L70" s="49" t="s">
        <v>55</v>
      </c>
      <c r="M70" s="59">
        <v>4</v>
      </c>
      <c r="R70" s="209"/>
      <c r="S70" s="126">
        <v>23</v>
      </c>
      <c r="T70" s="15"/>
      <c r="W70" s="16"/>
      <c r="X70" s="16"/>
      <c r="Y70" s="16"/>
      <c r="Z70" s="16"/>
      <c r="AA70" s="16"/>
      <c r="AB70" s="15"/>
      <c r="AC70" s="16"/>
      <c r="AD70" s="16"/>
      <c r="AE70" s="131"/>
      <c r="AF70" s="131"/>
      <c r="AG70" s="131"/>
      <c r="AH70" s="132"/>
      <c r="AI70" s="132"/>
      <c r="AK70" s="15"/>
      <c r="AL70" s="12"/>
      <c r="AN70" s="20"/>
      <c r="AO70" s="20"/>
      <c r="AP70" s="20"/>
      <c r="AQ70" s="20"/>
    </row>
    <row r="71" spans="12:43" ht="13.5" customHeight="1" thickBot="1">
      <c r="L71" s="31" t="s">
        <v>56</v>
      </c>
      <c r="M71" s="60">
        <v>4</v>
      </c>
      <c r="R71" s="209"/>
      <c r="S71" s="191">
        <f>S69+S70</f>
        <v>24</v>
      </c>
      <c r="T71" s="15"/>
      <c r="W71" s="16"/>
      <c r="X71" s="16"/>
      <c r="Y71" s="16"/>
      <c r="Z71" s="16"/>
      <c r="AA71" s="15"/>
      <c r="AB71" s="62"/>
      <c r="AC71" s="63"/>
      <c r="AD71" s="16"/>
      <c r="AE71" s="131"/>
      <c r="AF71" s="131"/>
      <c r="AG71" s="131"/>
      <c r="AH71" s="132"/>
      <c r="AI71" s="132"/>
      <c r="AK71" s="15"/>
      <c r="AL71" s="12"/>
      <c r="AN71" s="20"/>
      <c r="AO71" s="20"/>
      <c r="AP71" s="20"/>
      <c r="AQ71" s="20"/>
    </row>
    <row r="72" spans="12:43" ht="10.5" customHeight="1" thickBot="1">
      <c r="L72" s="16"/>
      <c r="M72" s="11"/>
      <c r="R72" s="210"/>
      <c r="S72" s="193"/>
      <c r="T72" s="16"/>
      <c r="W72" s="16"/>
      <c r="X72" s="16"/>
      <c r="Y72" s="16"/>
      <c r="Z72" s="16"/>
      <c r="AA72" s="15"/>
      <c r="AB72" s="62"/>
      <c r="AC72" s="63"/>
      <c r="AD72" s="16"/>
      <c r="AE72" s="131"/>
      <c r="AF72" s="131"/>
      <c r="AG72" s="131"/>
      <c r="AH72" s="132"/>
      <c r="AI72" s="132"/>
      <c r="AK72" s="15"/>
      <c r="AL72" s="15"/>
      <c r="AN72" s="20"/>
      <c r="AO72" s="20"/>
      <c r="AP72" s="20"/>
      <c r="AQ72" s="20"/>
    </row>
    <row r="73" spans="12:43" ht="12.75" customHeight="1" thickBot="1">
      <c r="L73" s="27" t="s">
        <v>57</v>
      </c>
      <c r="M73" s="58">
        <v>0</v>
      </c>
      <c r="R73" s="2" t="s">
        <v>137</v>
      </c>
      <c r="S73" s="1"/>
      <c r="T73" s="16"/>
      <c r="W73" s="16"/>
      <c r="X73" s="16"/>
      <c r="Y73" s="16"/>
      <c r="Z73" s="16"/>
      <c r="AA73" s="15"/>
      <c r="AB73" s="62"/>
      <c r="AC73" s="63"/>
      <c r="AD73" s="16"/>
      <c r="AE73" s="131"/>
      <c r="AF73" s="131"/>
      <c r="AG73" s="131"/>
      <c r="AH73" s="132"/>
      <c r="AI73" s="132"/>
      <c r="AL73" s="12"/>
      <c r="AN73" s="20"/>
      <c r="AO73" s="20"/>
      <c r="AP73" s="20"/>
      <c r="AQ73" s="20"/>
    </row>
    <row r="74" spans="12:43" ht="13.5" customHeight="1" thickBot="1">
      <c r="L74" s="64" t="s">
        <v>58</v>
      </c>
      <c r="M74" s="59">
        <v>3</v>
      </c>
      <c r="T74" s="10"/>
      <c r="U74" s="16"/>
      <c r="V74" s="11"/>
      <c r="W74" s="16"/>
      <c r="X74" s="16"/>
      <c r="Y74" s="16"/>
      <c r="Z74" s="16"/>
      <c r="AA74" s="67"/>
      <c r="AB74" s="68"/>
      <c r="AC74" s="63"/>
      <c r="AD74" s="16"/>
      <c r="AE74" s="131"/>
      <c r="AF74" s="131"/>
      <c r="AG74" s="131"/>
      <c r="AH74" s="132"/>
      <c r="AI74" s="132"/>
      <c r="AL74" s="12"/>
      <c r="AN74" s="20"/>
      <c r="AO74" s="20"/>
      <c r="AP74" s="20"/>
      <c r="AQ74" s="20"/>
    </row>
    <row r="75" spans="12:43" ht="13.5" customHeight="1" thickBot="1">
      <c r="L75" s="65" t="s">
        <v>59</v>
      </c>
      <c r="M75" s="60">
        <v>3</v>
      </c>
      <c r="T75" s="10"/>
      <c r="U75" s="69"/>
      <c r="V75" s="11"/>
      <c r="W75" s="16"/>
      <c r="X75" s="16"/>
      <c r="Y75" s="16"/>
      <c r="Z75" s="16"/>
      <c r="AA75" s="15"/>
      <c r="AB75" s="15"/>
      <c r="AC75" s="16"/>
      <c r="AD75" s="16"/>
      <c r="AE75" s="131"/>
      <c r="AF75" s="131"/>
      <c r="AG75" s="131"/>
      <c r="AH75" s="132"/>
      <c r="AI75" s="132"/>
      <c r="AL75" s="12"/>
      <c r="AN75" s="20"/>
      <c r="AO75" s="20"/>
      <c r="AP75" s="20"/>
      <c r="AQ75" s="20"/>
    </row>
    <row r="76" spans="20:43" ht="12" customHeight="1">
      <c r="T76" s="10"/>
      <c r="U76" s="51"/>
      <c r="V76" s="70"/>
      <c r="W76" s="10"/>
      <c r="X76" s="16"/>
      <c r="Y76" s="16"/>
      <c r="Z76" s="16"/>
      <c r="AA76" s="15"/>
      <c r="AB76" s="15"/>
      <c r="AC76" s="16"/>
      <c r="AD76" s="16"/>
      <c r="AE76" s="131"/>
      <c r="AF76" s="131"/>
      <c r="AG76" s="131"/>
      <c r="AH76" s="132"/>
      <c r="AI76" s="132"/>
      <c r="AL76" s="15"/>
      <c r="AN76" s="20"/>
      <c r="AO76" s="20"/>
      <c r="AP76" s="20"/>
      <c r="AQ76" s="20"/>
    </row>
    <row r="77" spans="18:43" ht="16.5" customHeight="1">
      <c r="R77" s="61"/>
      <c r="S77" s="10"/>
      <c r="T77" s="10"/>
      <c r="U77" s="51"/>
      <c r="V77" s="70"/>
      <c r="W77" s="10"/>
      <c r="X77" s="16"/>
      <c r="Y77" s="16"/>
      <c r="Z77" s="16"/>
      <c r="AA77" s="15"/>
      <c r="AB77" s="15"/>
      <c r="AC77" s="16"/>
      <c r="AD77" s="16"/>
      <c r="AE77" s="131"/>
      <c r="AF77" s="131"/>
      <c r="AG77" s="131"/>
      <c r="AH77" s="132"/>
      <c r="AI77" s="132"/>
      <c r="AL77" s="12"/>
      <c r="AN77" s="20"/>
      <c r="AO77" s="20"/>
      <c r="AP77" s="8"/>
      <c r="AQ77" s="8"/>
    </row>
    <row r="78" spans="9:43" ht="13.5" customHeight="1">
      <c r="I78" s="61"/>
      <c r="J78" s="61"/>
      <c r="K78" s="61"/>
      <c r="R78" s="53"/>
      <c r="S78" s="10"/>
      <c r="T78" s="10"/>
      <c r="U78" s="10"/>
      <c r="V78" s="70"/>
      <c r="W78" s="10"/>
      <c r="X78" s="16"/>
      <c r="Y78" s="16"/>
      <c r="Z78" s="16"/>
      <c r="AA78" s="16"/>
      <c r="AB78" s="15"/>
      <c r="AC78" s="16"/>
      <c r="AD78" s="16"/>
      <c r="AE78" s="131"/>
      <c r="AF78" s="131"/>
      <c r="AG78" s="131"/>
      <c r="AH78" s="132"/>
      <c r="AI78" s="132"/>
      <c r="AL78" s="12"/>
      <c r="AN78" s="20"/>
      <c r="AO78" s="20"/>
      <c r="AP78" s="8"/>
      <c r="AQ78" s="8"/>
    </row>
    <row r="79" spans="3:43" ht="15.75" customHeight="1">
      <c r="C79" s="207"/>
      <c r="D79" s="207"/>
      <c r="E79" s="207"/>
      <c r="F79" s="207"/>
      <c r="G79" s="207"/>
      <c r="H79" s="207"/>
      <c r="M79" s="15"/>
      <c r="N79" s="16"/>
      <c r="O79" s="20"/>
      <c r="P79" s="10"/>
      <c r="Q79" s="16"/>
      <c r="R79" s="66"/>
      <c r="AE79" s="23"/>
      <c r="AF79" s="23"/>
      <c r="AG79" s="23"/>
      <c r="AH79" s="12"/>
      <c r="AI79" s="12"/>
      <c r="AK79" s="85"/>
      <c r="AL79" s="85"/>
      <c r="AN79" s="20"/>
      <c r="AO79" s="20"/>
      <c r="AP79" s="8"/>
      <c r="AQ79" s="8"/>
    </row>
    <row r="80" spans="8:43" ht="16.5" customHeight="1">
      <c r="H80" s="2"/>
      <c r="M80" s="15"/>
      <c r="N80" s="16"/>
      <c r="O80" s="20"/>
      <c r="P80" s="201"/>
      <c r="Q80" s="16"/>
      <c r="R80" s="15"/>
      <c r="AE80" s="23"/>
      <c r="AF80" s="23"/>
      <c r="AG80" s="23"/>
      <c r="AH80" s="12"/>
      <c r="AI80" s="12"/>
      <c r="AK80" s="86"/>
      <c r="AL80" s="86"/>
      <c r="AN80" s="20"/>
      <c r="AO80" s="20"/>
      <c r="AP80" s="8"/>
      <c r="AQ80" s="8"/>
    </row>
    <row r="81" spans="13:43" ht="13.5" customHeight="1">
      <c r="M81" s="15"/>
      <c r="N81" s="16"/>
      <c r="O81" s="20"/>
      <c r="P81" s="201"/>
      <c r="Q81" s="16"/>
      <c r="R81" s="23"/>
      <c r="S81" s="15"/>
      <c r="T81" s="10"/>
      <c r="U81" s="10"/>
      <c r="V81" s="70"/>
      <c r="W81" s="10"/>
      <c r="X81" s="16"/>
      <c r="Y81" s="16"/>
      <c r="Z81" s="16"/>
      <c r="AA81" s="15"/>
      <c r="AB81" s="15"/>
      <c r="AE81" s="23"/>
      <c r="AF81" s="23"/>
      <c r="AG81" s="23"/>
      <c r="AH81" s="12"/>
      <c r="AI81" s="12"/>
      <c r="AL81" s="12"/>
      <c r="AN81" s="20"/>
      <c r="AO81" s="20"/>
      <c r="AP81" s="8"/>
      <c r="AQ81" s="8"/>
    </row>
    <row r="82" spans="15:43" ht="12.75" customHeight="1">
      <c r="O82" s="20"/>
      <c r="P82" s="8"/>
      <c r="Q82" s="16"/>
      <c r="R82" s="23"/>
      <c r="S82" s="10"/>
      <c r="T82" s="10"/>
      <c r="U82" s="10"/>
      <c r="V82" s="10"/>
      <c r="W82" s="10"/>
      <c r="X82" s="16"/>
      <c r="Y82" s="16"/>
      <c r="Z82" s="16"/>
      <c r="AA82" s="16"/>
      <c r="AB82" s="15"/>
      <c r="AE82" s="23"/>
      <c r="AF82" s="23"/>
      <c r="AG82" s="23"/>
      <c r="AH82" s="12"/>
      <c r="AI82" s="12"/>
      <c r="AL82" s="12"/>
      <c r="AN82" s="20"/>
      <c r="AO82" s="20"/>
      <c r="AP82" s="8"/>
      <c r="AQ82" s="8"/>
    </row>
    <row r="83" spans="3:43" ht="21" customHeight="1"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10"/>
      <c r="T83" s="10"/>
      <c r="U83" s="10"/>
      <c r="V83" s="10"/>
      <c r="W83" s="10"/>
      <c r="X83" s="16"/>
      <c r="Y83" s="16"/>
      <c r="Z83" s="16"/>
      <c r="AA83" s="16"/>
      <c r="AB83" s="15"/>
      <c r="AE83" s="23"/>
      <c r="AF83" s="23"/>
      <c r="AG83" s="23"/>
      <c r="AH83" s="12"/>
      <c r="AI83" s="12"/>
      <c r="AK83" s="10"/>
      <c r="AL83" s="12"/>
      <c r="AN83" s="20"/>
      <c r="AO83" s="20"/>
      <c r="AP83" s="8"/>
      <c r="AQ83" s="8"/>
    </row>
    <row r="84" spans="15:43" ht="11.25" customHeight="1">
      <c r="O84" s="20"/>
      <c r="P84" s="8"/>
      <c r="Q84" s="16"/>
      <c r="R84" s="61"/>
      <c r="S84" s="70"/>
      <c r="T84" s="10"/>
      <c r="U84" s="15"/>
      <c r="V84" s="10"/>
      <c r="W84" s="10"/>
      <c r="X84" s="16"/>
      <c r="Y84" s="16"/>
      <c r="Z84" s="16"/>
      <c r="AA84" s="16"/>
      <c r="AB84" s="15"/>
      <c r="AE84" s="23"/>
      <c r="AF84" s="23"/>
      <c r="AG84" s="23"/>
      <c r="AH84" s="12"/>
      <c r="AI84" s="12"/>
      <c r="AL84" s="12"/>
      <c r="AN84" s="20"/>
      <c r="AO84" s="20"/>
      <c r="AP84" s="8"/>
      <c r="AQ84" s="8"/>
    </row>
    <row r="85" spans="9:43" ht="11.25" customHeight="1">
      <c r="I85" s="10"/>
      <c r="J85" s="10"/>
      <c r="K85" s="10"/>
      <c r="L85" s="10"/>
      <c r="M85" s="10"/>
      <c r="N85" s="8"/>
      <c r="O85" s="20"/>
      <c r="P85" s="8"/>
      <c r="Q85" s="16"/>
      <c r="R85" s="61"/>
      <c r="S85" s="70"/>
      <c r="T85" s="10"/>
      <c r="U85" s="15"/>
      <c r="V85" s="10"/>
      <c r="W85" s="10"/>
      <c r="X85" s="16"/>
      <c r="Y85" s="16"/>
      <c r="Z85" s="16"/>
      <c r="AA85" s="16"/>
      <c r="AB85" s="15"/>
      <c r="AL85" s="12"/>
      <c r="AN85" s="20"/>
      <c r="AO85" s="20"/>
      <c r="AP85" s="8"/>
      <c r="AQ85" s="8"/>
    </row>
    <row r="86" spans="9:43" ht="13.5" customHeight="1">
      <c r="I86" s="10"/>
      <c r="J86" s="10"/>
      <c r="K86" s="10"/>
      <c r="R86" s="15"/>
      <c r="S86" s="11"/>
      <c r="T86" s="10"/>
      <c r="U86" s="61"/>
      <c r="V86" s="10"/>
      <c r="W86" s="10"/>
      <c r="X86" s="16"/>
      <c r="Y86" s="16"/>
      <c r="Z86" s="16"/>
      <c r="AA86" s="16"/>
      <c r="AB86" s="15"/>
      <c r="AN86" s="20"/>
      <c r="AO86" s="20"/>
      <c r="AP86" s="8"/>
      <c r="AQ86" s="8"/>
    </row>
    <row r="87" spans="3:38" ht="15.75" customHeight="1">
      <c r="C87" s="211"/>
      <c r="D87" s="211"/>
      <c r="E87" s="211"/>
      <c r="F87" s="211"/>
      <c r="G87" s="211"/>
      <c r="H87" s="211"/>
      <c r="T87" s="10"/>
      <c r="AJ87" s="63"/>
      <c r="AK87" s="71"/>
      <c r="AL87" s="16"/>
    </row>
    <row r="88" spans="3:38" ht="14.25" customHeight="1">
      <c r="C88" s="2"/>
      <c r="E88" s="2"/>
      <c r="F88" s="2"/>
      <c r="G88" s="2"/>
      <c r="H88" s="2"/>
      <c r="R88" s="72"/>
      <c r="T88" s="72"/>
      <c r="AJ88" s="63"/>
      <c r="AK88" s="71"/>
      <c r="AL88" s="16"/>
    </row>
    <row r="89" spans="3:38" ht="18" customHeight="1">
      <c r="C89" s="73"/>
      <c r="D89" s="74"/>
      <c r="E89" s="73"/>
      <c r="F89" s="73"/>
      <c r="G89" s="73"/>
      <c r="H89" s="73"/>
      <c r="I89" s="74"/>
      <c r="J89" s="73"/>
      <c r="K89" s="73"/>
      <c r="R89" s="72"/>
      <c r="S89" s="72"/>
      <c r="T89" s="72"/>
      <c r="U89" s="200"/>
      <c r="V89" s="200"/>
      <c r="W89" s="200"/>
      <c r="X89" s="200"/>
      <c r="Y89" s="200"/>
      <c r="Z89" s="200"/>
      <c r="AA89" s="4"/>
      <c r="AB89" s="120"/>
      <c r="AC89" s="121"/>
      <c r="AD89" s="200"/>
      <c r="AE89" s="200"/>
      <c r="AF89" s="200"/>
      <c r="AG89" s="200"/>
      <c r="AH89" s="200"/>
      <c r="AI89" s="200"/>
      <c r="AJ89" s="63"/>
      <c r="AK89" s="71"/>
      <c r="AL89" s="16"/>
    </row>
    <row r="90" spans="3:38" ht="16.5" customHeight="1">
      <c r="C90" s="73"/>
      <c r="D90" s="74"/>
      <c r="E90" s="73"/>
      <c r="F90" s="73"/>
      <c r="G90" s="73"/>
      <c r="H90" s="73"/>
      <c r="I90" s="74"/>
      <c r="J90" s="73"/>
      <c r="K90" s="73"/>
      <c r="U90" s="202"/>
      <c r="V90" s="202"/>
      <c r="W90" s="202"/>
      <c r="X90" s="202"/>
      <c r="Y90" s="202"/>
      <c r="Z90" s="202"/>
      <c r="AA90" s="4"/>
      <c r="AB90" s="122"/>
      <c r="AC90" s="121"/>
      <c r="AD90" s="203"/>
      <c r="AE90" s="203"/>
      <c r="AF90" s="203"/>
      <c r="AG90" s="203"/>
      <c r="AH90" s="203"/>
      <c r="AI90" s="203"/>
      <c r="AL90" s="8"/>
    </row>
    <row r="91" spans="3:38" ht="16.5" customHeight="1">
      <c r="C91" s="2"/>
      <c r="E91" s="2"/>
      <c r="F91" s="2"/>
      <c r="G91" s="2"/>
      <c r="H91" s="2"/>
      <c r="AJ91" s="10"/>
      <c r="AK91" s="15"/>
      <c r="AL91" s="8"/>
    </row>
    <row r="92" spans="18:38" ht="13.5" customHeight="1">
      <c r="R92" s="75"/>
      <c r="S92" s="76"/>
      <c r="T92" s="10"/>
      <c r="AL92" s="8"/>
    </row>
    <row r="93" spans="18:38" ht="12">
      <c r="R93" s="15"/>
      <c r="S93" s="15"/>
      <c r="T93" s="10"/>
      <c r="U93" s="10"/>
      <c r="V93" s="10"/>
      <c r="W93" s="10"/>
      <c r="AL93" s="8"/>
    </row>
    <row r="94" spans="9:38" ht="12">
      <c r="I94" s="15"/>
      <c r="J94" s="12"/>
      <c r="K94" s="12"/>
      <c r="R94" s="2"/>
      <c r="S94" s="15"/>
      <c r="T94" s="10"/>
      <c r="U94" s="10"/>
      <c r="V94" s="10"/>
      <c r="W94" s="10"/>
      <c r="AL94" s="10"/>
    </row>
    <row r="95" spans="9:34" ht="12">
      <c r="I95" s="15"/>
      <c r="J95" s="12"/>
      <c r="K95" s="12"/>
      <c r="R95" s="2"/>
      <c r="U95" s="10"/>
      <c r="V95" s="10"/>
      <c r="W95" s="10"/>
      <c r="AH95" s="16"/>
    </row>
    <row r="96" spans="9:34" ht="12">
      <c r="I96" s="15"/>
      <c r="J96" s="12"/>
      <c r="K96" s="12"/>
      <c r="U96" s="10"/>
      <c r="V96" s="10"/>
      <c r="W96" s="10"/>
      <c r="AH96" s="16"/>
    </row>
    <row r="97" spans="9:34" ht="13.5" customHeight="1">
      <c r="I97" s="15"/>
      <c r="J97" s="12"/>
      <c r="K97" s="12"/>
      <c r="U97" s="10"/>
      <c r="V97" s="10"/>
      <c r="W97" s="10"/>
      <c r="AH97" s="16"/>
    </row>
    <row r="98" spans="21:34" ht="13.5" customHeight="1">
      <c r="U98" s="10"/>
      <c r="V98" s="10"/>
      <c r="W98" s="10"/>
      <c r="AH98" s="16"/>
    </row>
    <row r="99" spans="34:37" ht="19.5" customHeight="1">
      <c r="AH99" s="16"/>
      <c r="AJ99" s="3"/>
      <c r="AK99" s="77"/>
    </row>
    <row r="100" spans="8:38" ht="13.5" customHeight="1">
      <c r="H100" s="2"/>
      <c r="AH100" s="16"/>
      <c r="AL100" s="63"/>
    </row>
    <row r="101" spans="3:38" ht="15.75" customHeight="1">
      <c r="C101" s="78"/>
      <c r="D101" s="74"/>
      <c r="E101" s="78"/>
      <c r="F101" s="78"/>
      <c r="G101" s="78"/>
      <c r="H101" s="78"/>
      <c r="AH101" s="16"/>
      <c r="AL101" s="63"/>
    </row>
    <row r="102" spans="3:38" ht="15.75">
      <c r="C102" s="78"/>
      <c r="D102" s="74"/>
      <c r="E102" s="78"/>
      <c r="F102" s="78"/>
      <c r="G102" s="78"/>
      <c r="H102" s="78"/>
      <c r="AL102" s="63"/>
    </row>
    <row r="103" spans="33:34" ht="12.75" customHeight="1">
      <c r="AG103" s="1"/>
      <c r="AH103" s="16"/>
    </row>
    <row r="104" spans="18:38" ht="12">
      <c r="R104" s="2"/>
      <c r="AH104" s="16"/>
      <c r="AL104" s="15"/>
    </row>
    <row r="105" spans="18:34" ht="12">
      <c r="R105" s="2"/>
      <c r="AE105" s="15"/>
      <c r="AF105" s="15"/>
      <c r="AG105" s="15"/>
      <c r="AH105" s="16"/>
    </row>
    <row r="106" spans="31:34" ht="12">
      <c r="AE106" s="15"/>
      <c r="AF106" s="15"/>
      <c r="AG106" s="15"/>
      <c r="AH106" s="16"/>
    </row>
    <row r="107" spans="31:34" ht="12">
      <c r="AE107" s="15"/>
      <c r="AF107" s="15"/>
      <c r="AG107" s="15"/>
      <c r="AH107" s="16"/>
    </row>
    <row r="108" spans="31:34" ht="12">
      <c r="AE108" s="15"/>
      <c r="AF108" s="15"/>
      <c r="AG108" s="15"/>
      <c r="AH108" s="16"/>
    </row>
    <row r="109" spans="31:34" ht="12">
      <c r="AE109" s="15"/>
      <c r="AF109" s="15"/>
      <c r="AG109" s="15"/>
      <c r="AH109" s="16"/>
    </row>
    <row r="110" spans="31:34" ht="12">
      <c r="AE110" s="15"/>
      <c r="AF110" s="15"/>
      <c r="AG110" s="15"/>
      <c r="AH110" s="16"/>
    </row>
    <row r="111" spans="31:34" ht="12">
      <c r="AE111" s="15"/>
      <c r="AF111" s="15"/>
      <c r="AG111" s="15"/>
      <c r="AH111" s="16"/>
    </row>
    <row r="112" spans="4:37" s="3" customFormat="1" ht="12">
      <c r="D112" s="77"/>
      <c r="I112" s="77"/>
      <c r="M112" s="77"/>
      <c r="P112" s="77"/>
      <c r="S112" s="77"/>
      <c r="V112" s="77"/>
      <c r="AB112" s="77"/>
      <c r="AF112" s="77"/>
      <c r="AG112" s="77"/>
      <c r="AJ112" s="1"/>
      <c r="AK112" s="2"/>
    </row>
    <row r="113" ht="12">
      <c r="C113" s="2"/>
    </row>
    <row r="114" spans="3:32" ht="12">
      <c r="C114" s="2"/>
      <c r="AA114" s="211"/>
      <c r="AB114" s="211"/>
      <c r="AC114" s="211"/>
      <c r="AD114" s="211"/>
      <c r="AE114" s="211"/>
      <c r="AF114" s="211"/>
    </row>
    <row r="115" ht="12">
      <c r="C115" s="2"/>
    </row>
    <row r="116" ht="12">
      <c r="C116" s="2"/>
    </row>
    <row r="117" spans="3:31" ht="12">
      <c r="C117" s="2"/>
      <c r="E117" s="2"/>
      <c r="F117" s="2"/>
      <c r="G117" s="2"/>
      <c r="H117" s="2"/>
      <c r="J117" s="2"/>
      <c r="K117" s="2"/>
      <c r="L117" s="2"/>
      <c r="N117" s="2"/>
      <c r="O117" s="2"/>
      <c r="Q117" s="2"/>
      <c r="R117" s="2"/>
      <c r="T117" s="2"/>
      <c r="U117" s="2"/>
      <c r="W117" s="2"/>
      <c r="X117" s="2"/>
      <c r="Y117" s="2"/>
      <c r="Z117" s="2"/>
      <c r="AA117" s="2"/>
      <c r="AC117" s="2"/>
      <c r="AD117" s="2"/>
      <c r="AE117" s="2"/>
    </row>
    <row r="118" spans="3:31" ht="12">
      <c r="C118" s="2"/>
      <c r="E118" s="2"/>
      <c r="F118" s="2"/>
      <c r="G118" s="2"/>
      <c r="H118" s="2"/>
      <c r="J118" s="2"/>
      <c r="K118" s="2"/>
      <c r="L118" s="2"/>
      <c r="N118" s="2"/>
      <c r="O118" s="2"/>
      <c r="Q118" s="2"/>
      <c r="R118" s="2"/>
      <c r="T118" s="2"/>
      <c r="U118" s="2"/>
      <c r="W118" s="2"/>
      <c r="X118" s="2"/>
      <c r="Y118" s="2"/>
      <c r="Z118" s="2"/>
      <c r="AA118" s="2"/>
      <c r="AC118" s="2"/>
      <c r="AD118" s="2"/>
      <c r="AE118" s="2"/>
    </row>
  </sheetData>
  <sheetProtection selectLockedCells="1" selectUnlockedCells="1"/>
  <mergeCells count="90">
    <mergeCell ref="U35:U37"/>
    <mergeCell ref="R59:R61"/>
    <mergeCell ref="R64:R66"/>
    <mergeCell ref="H37:I37"/>
    <mergeCell ref="R48:S48"/>
    <mergeCell ref="AE21:AF21"/>
    <mergeCell ref="C79:H79"/>
    <mergeCell ref="R69:R72"/>
    <mergeCell ref="S71:S72"/>
    <mergeCell ref="AA114:AF114"/>
    <mergeCell ref="U11:U12"/>
    <mergeCell ref="V11:V12"/>
    <mergeCell ref="H19:I21"/>
    <mergeCell ref="C83:R83"/>
    <mergeCell ref="C87:H87"/>
    <mergeCell ref="O44:O46"/>
    <mergeCell ref="U89:Z89"/>
    <mergeCell ref="AD89:AI89"/>
    <mergeCell ref="P80:P81"/>
    <mergeCell ref="U90:Z90"/>
    <mergeCell ref="AD90:AI90"/>
    <mergeCell ref="AA64:AA66"/>
    <mergeCell ref="C59:D61"/>
    <mergeCell ref="H59:I61"/>
    <mergeCell ref="L59:L61"/>
    <mergeCell ref="O59:O61"/>
    <mergeCell ref="U59:U61"/>
    <mergeCell ref="C11:C13"/>
    <mergeCell ref="H24:I26"/>
    <mergeCell ref="H29:I31"/>
    <mergeCell ref="H34:I36"/>
    <mergeCell ref="C24:C26"/>
    <mergeCell ref="AA59:AA61"/>
    <mergeCell ref="AE59:AE61"/>
    <mergeCell ref="AI59:AJ61"/>
    <mergeCell ref="AF45:AF46"/>
    <mergeCell ref="R50:R52"/>
    <mergeCell ref="AA50:AA52"/>
    <mergeCell ref="AI51:AJ51"/>
    <mergeCell ref="AE50:AE52"/>
    <mergeCell ref="AI35:AJ37"/>
    <mergeCell ref="AE37:AE40"/>
    <mergeCell ref="C39:C41"/>
    <mergeCell ref="AI40:AJ43"/>
    <mergeCell ref="AE43:AE46"/>
    <mergeCell ref="C44:C46"/>
    <mergeCell ref="O39:O41"/>
    <mergeCell ref="R34:R36"/>
    <mergeCell ref="H39:I41"/>
    <mergeCell ref="H44:I46"/>
    <mergeCell ref="C29:C31"/>
    <mergeCell ref="AI24:AJ26"/>
    <mergeCell ref="U24:U26"/>
    <mergeCell ref="O24:O26"/>
    <mergeCell ref="AI19:AJ21"/>
    <mergeCell ref="L19:L21"/>
    <mergeCell ref="R19:R21"/>
    <mergeCell ref="AE19:AF20"/>
    <mergeCell ref="R29:R31"/>
    <mergeCell ref="AA29:AA31"/>
    <mergeCell ref="AA2:AF2"/>
    <mergeCell ref="C5:AF5"/>
    <mergeCell ref="C6:AF6"/>
    <mergeCell ref="C34:C36"/>
    <mergeCell ref="C19:C21"/>
    <mergeCell ref="AI7:AJ8"/>
    <mergeCell ref="L10:L11"/>
    <mergeCell ref="AI10:AJ10"/>
    <mergeCell ref="O11:O13"/>
    <mergeCell ref="AI29:AJ31"/>
    <mergeCell ref="AE23:AE25"/>
    <mergeCell ref="O19:O21"/>
    <mergeCell ref="E11:H13"/>
    <mergeCell ref="AA24:AA26"/>
    <mergeCell ref="U19:U21"/>
    <mergeCell ref="AE33:AE35"/>
    <mergeCell ref="L24:L26"/>
    <mergeCell ref="AE28:AE30"/>
    <mergeCell ref="O29:O31"/>
    <mergeCell ref="L29:L31"/>
    <mergeCell ref="AI27:AJ27"/>
    <mergeCell ref="AI22:AJ22"/>
    <mergeCell ref="AI62:AK62"/>
    <mergeCell ref="H62:J62"/>
    <mergeCell ref="C62:E62"/>
    <mergeCell ref="C22:D22"/>
    <mergeCell ref="C27:D27"/>
    <mergeCell ref="H22:I22"/>
    <mergeCell ref="H27:I27"/>
    <mergeCell ref="H32:J32"/>
  </mergeCells>
  <printOptions horizontalCentered="1"/>
  <pageMargins left="0.31496062992125984" right="0.31496062992125984" top="0.31496062992125984" bottom="0.35433070866141736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2021-09-21T06:21:51Z</cp:lastPrinted>
  <dcterms:modified xsi:type="dcterms:W3CDTF">2021-09-21T06:25:10Z</dcterms:modified>
  <cp:category/>
  <cp:version/>
  <cp:contentType/>
  <cp:contentStatus/>
</cp:coreProperties>
</file>