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20" windowHeight="774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<sst xmlns="http://schemas.openxmlformats.org/spreadsheetml/2006/main" count="123" uniqueCount="121">
  <si>
    <t>CONSILIUL LOCAL</t>
  </si>
  <si>
    <t>ORGANIGRAMA</t>
  </si>
  <si>
    <t>PRIMAR</t>
  </si>
  <si>
    <t>VICEPRIMAR</t>
  </si>
  <si>
    <t>CABINET AL PRIMARULUI</t>
  </si>
  <si>
    <t>ADMINISTRATOR PUBLIC</t>
  </si>
  <si>
    <t>SECRETAR GENERAL AL MUNICIPIULUI HUNEDOARA</t>
  </si>
  <si>
    <t xml:space="preserve">SERVICIU  ACHIZITII PUBLICE </t>
  </si>
  <si>
    <t>SERVICIUL PUBLIC GRADINA ZOOLOGICA</t>
  </si>
  <si>
    <t>COMPARTIMENT</t>
  </si>
  <si>
    <t>SERVICIUL BUGET FINANŢE CONTABILITATE</t>
  </si>
  <si>
    <t>COMPLEX SPORTIV "MICHAEL KLEIN"HD SI STRANDUL MUNICIPAL</t>
  </si>
  <si>
    <t xml:space="preserve">COMPARTIMENT </t>
  </si>
  <si>
    <t>COMPARTIMENT CONTROL COMERCIAL, DISCIPLINA IN CONSTRUCTII SI MEDIU</t>
  </si>
  <si>
    <t>COMPARTIMENT JURIDIC, INSOLVENTA</t>
  </si>
  <si>
    <t>COMPARTIMENT DE INFORMARE PUBLICA</t>
  </si>
  <si>
    <t>COMPARTIMENT AUTORITATE TUTELARA</t>
  </si>
  <si>
    <t>SERVICIU COLECTARE CREANTE, EXECUTARI SILITE</t>
  </si>
  <si>
    <t>MUZEUL CASTELUL CORVINILOR</t>
  </si>
  <si>
    <t>COMPARTIMENT CORP CONTROL AL PRIMARULUI</t>
  </si>
  <si>
    <t>COMPARTIMENT ARHIVA</t>
  </si>
  <si>
    <t>SERV. IMPOZITE SI TAXE LOCALE, IMPUNERE, CONSTATARE, CONTROL</t>
  </si>
  <si>
    <t>SI</t>
  </si>
  <si>
    <t>EVIDENTA PERSOANELOR</t>
  </si>
  <si>
    <t>CENTRUL DE</t>
  </si>
  <si>
    <t xml:space="preserve">INFORMARE </t>
  </si>
  <si>
    <t>TURISTICA</t>
  </si>
  <si>
    <t>BAZE DE DATE SI</t>
  </si>
  <si>
    <t>MONITORIZARE</t>
  </si>
  <si>
    <t>SERV. PUBLIC ADMINIS-  
TRAŢIA PIEŢELOR TARGU-RILOR  ŞI OBOARELOR</t>
  </si>
  <si>
    <t>PERSOANELOR SI</t>
  </si>
  <si>
    <t>INFORMATICA</t>
  </si>
  <si>
    <t>STARE</t>
  </si>
  <si>
    <t>CIVILA</t>
  </si>
  <si>
    <t>COMP. GHISEU</t>
  </si>
  <si>
    <t>UNIC, SECRETARIAT</t>
  </si>
  <si>
    <t>SI ARHIVA</t>
  </si>
  <si>
    <t>DIRECTIA PROIECTE CU FINANTARE EUROPEANA</t>
  </si>
  <si>
    <t xml:space="preserve">DIRECŢIA ECONOMICĂ </t>
  </si>
  <si>
    <t xml:space="preserve">DIRECŢIA PATRIMONIU </t>
  </si>
  <si>
    <t>COMPARTIMENT INVENTAR</t>
  </si>
  <si>
    <t xml:space="preserve">SERV. JURIDIC, ADMINISTRATIE PUBLICA LOCALA SI AUTORITATE TUTELARA </t>
  </si>
  <si>
    <t>COMPARTIMENT PROTECTIA MUNCII SI A MEDIULUI</t>
  </si>
  <si>
    <t>COMPARTIMENT ORGANIZARE EVENIMENTE</t>
  </si>
  <si>
    <t>Compart. NOMENCLATURA STRADALA</t>
  </si>
  <si>
    <t xml:space="preserve">SERV. PUBLIC COMUNITAR LOCAL DE EVIDENTA PERSOANELOR </t>
  </si>
  <si>
    <t>SERV. RESURSE UMANE, SALARIZARE</t>
  </si>
  <si>
    <t>COMP. CONTROL INTERN ŞI SISTEME MANAGEMENT</t>
  </si>
  <si>
    <t>DIRECTIA STRATEGII COMUNICARE, INFORMATII PENTRU CETATENI</t>
  </si>
  <si>
    <t xml:space="preserve">       PROTECTIE CIVILA,</t>
  </si>
  <si>
    <t>PSI, SITUATII DE URGENTA</t>
  </si>
  <si>
    <t>COMPARTIMENT LOGISTIC SI REGISTRATURA</t>
  </si>
  <si>
    <t>DIRECTIA AMENAJAREA TERITORIULUI  SI URBANISM               ARHITECT SEF</t>
  </si>
  <si>
    <t>COMPARTIMENT IMPLEMENTARE PROIECTE</t>
  </si>
  <si>
    <t>CABINETUL VICEPRIMARULUI</t>
  </si>
  <si>
    <t>SERVICIUL AD-TIV, ÎNTREȚINERE CLĂDIRI ȘI CĂI PUBLICE, ZONE VERZI</t>
  </si>
  <si>
    <t>SERVICIUL PUBLIC CIMITIRUL MUNICIPAL HUNEDOARA</t>
  </si>
  <si>
    <t>DIRECTIA GOSPODARIRE URBANA</t>
  </si>
  <si>
    <t>COMPARTIMENT  AUDIT INTERN</t>
  </si>
  <si>
    <t>aparatului  de specialitate al Primarului municipiul Hunedoara și a Serviciilor Publice fără personalitate juridică subordonate Consiliului Local al municipiului Hunedoara</t>
  </si>
  <si>
    <t>SERV.  INFORMAŢII PTR.CETĂŢENI ŞI RELAŢII PUBLICE, MONITORUL OFICIAL LOCAL, RELATIA CU MEDIUL ASOCIATIV</t>
  </si>
  <si>
    <t>DIRECTIA POLITIA LOCALA</t>
  </si>
  <si>
    <t>COMPARTIMENT INTRETINERE</t>
  </si>
  <si>
    <t>COMPARTIMENT ADMINISTRARE SIT INDUSTRIAL</t>
  </si>
  <si>
    <t xml:space="preserve">COMP. GUVERNANTA CORPORATIVA </t>
  </si>
  <si>
    <t xml:space="preserve">SERVICIUL INFORMATICA,  TEHNICA DE CALCUL, INCASARI </t>
  </si>
  <si>
    <t>COMPARTIMENTUL INCASARI</t>
  </si>
  <si>
    <t>COMPARTIMENT CONCESIUNI, INCHIRIERI, VANZARI, PRIVATIZARE</t>
  </si>
  <si>
    <t>SERVICIUL INVESTITII</t>
  </si>
  <si>
    <t>COMPARTIMENT PTR. MONITORIZAREA SERVICIILOR PUBLICE</t>
  </si>
  <si>
    <t>COMPARTIMENT URBANISM</t>
  </si>
  <si>
    <t>COMPARTIMENT PARCARI</t>
  </si>
  <si>
    <t>COMP. REGISTRU AGRICOL,  APLICAREA LEGILOR FONDULUI FUNCIAR, TOPOGRAFIE SI CADASTRU</t>
  </si>
  <si>
    <t>SERVICIUL RELATII CU INVESTITORII, COMUNICARE, PROMOVARE</t>
  </si>
  <si>
    <t>COMPARTIMENT BIBLIOTECA MUNICIPALĂ</t>
  </si>
  <si>
    <t>SERVICIUL CULTURAL CORVINIANA</t>
  </si>
  <si>
    <t>SERVICIUL  PROIECTE CU FINANTARE EUROPEANA</t>
  </si>
  <si>
    <t xml:space="preserve">SERVICIUL ORDINE PUBLICA </t>
  </si>
  <si>
    <t>COMPARTIMENT DISPECERAT</t>
  </si>
  <si>
    <t>SERVICIUL CIRCULATIE</t>
  </si>
  <si>
    <t>COMPARTIMENT EVIDENTA</t>
  </si>
  <si>
    <t>COMPARTIMENT ASISTENTA MEDICALA,  ADMINISTRATIV SI ACTIVITATI SPORTIVE</t>
  </si>
  <si>
    <t>SECTIA RELATII CU PUBLICUL</t>
  </si>
  <si>
    <t>COMPARTIMENT CASA BRESLELOR</t>
  </si>
  <si>
    <t>COMP. PATRIMONIUL MUZEAL</t>
  </si>
  <si>
    <t>SECTIA ECONOMICO-ADMINISTRATIVA</t>
  </si>
  <si>
    <t>COMP. FOND LOCATIV SI RELATIA CU ASOCIATIILE DE PROPRIETARI</t>
  </si>
  <si>
    <t>MIRCEA MARCEL POPA</t>
  </si>
  <si>
    <t>DAN BOBOUTANU</t>
  </si>
  <si>
    <t>VĂRVĂROI ADINA</t>
  </si>
  <si>
    <t>RUSU DORINEL VASILE</t>
  </si>
  <si>
    <t>PÂRVU ANISOR</t>
  </si>
  <si>
    <t>POPA AURELIA ANISOARA                   PONTA CRISTINA</t>
  </si>
  <si>
    <t>ALBU MARINELA MARGARETA</t>
  </si>
  <si>
    <t>MOISE IULICA DORINA</t>
  </si>
  <si>
    <t>MOLDOVAN ESTERA MIHAELA</t>
  </si>
  <si>
    <t>HANGA MIRCEA RADU</t>
  </si>
  <si>
    <t>OPREAN SILKE</t>
  </si>
  <si>
    <t>TICULA VIOREL</t>
  </si>
  <si>
    <t>PASC RADUCU MARIUS</t>
  </si>
  <si>
    <t>LASLĂU MILITON DĂNUȚ</t>
  </si>
  <si>
    <t>PUIȘORU CLAUDIA MIOARA</t>
  </si>
  <si>
    <t>POPA DANIELA CARMEN</t>
  </si>
  <si>
    <t>UDREA MONICA</t>
  </si>
  <si>
    <t>IANCU CIPRIAN</t>
  </si>
  <si>
    <t>TOMA VALERICA</t>
  </si>
  <si>
    <t>SUCIU MARIANA</t>
  </si>
  <si>
    <t>VAIDOȘ IOAN FLORIN</t>
  </si>
  <si>
    <t>OPRIȘONI NELU COSMIN</t>
  </si>
  <si>
    <t>PODEA GABRIELA LILIANA</t>
  </si>
  <si>
    <t>KISS MONALISA LAVINIA</t>
  </si>
  <si>
    <t>TODOR RAMONA ELENA</t>
  </si>
  <si>
    <t>-</t>
  </si>
  <si>
    <t xml:space="preserve">RONCEA ION VASILE </t>
  </si>
  <si>
    <t>HĂULICĂ COSMIN ADRIAN</t>
  </si>
  <si>
    <t>PREJBAN DIANA MARIA</t>
  </si>
  <si>
    <t>STOENESCU VALENTIN ADRIAN</t>
  </si>
  <si>
    <t>TINCU SORIN</t>
  </si>
  <si>
    <t>CICAL GHEORGHE</t>
  </si>
  <si>
    <t>LOVASZ BIANCA VALENTINA</t>
  </si>
  <si>
    <t>LOBONT AMALIA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</si>
</sst>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3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7" fontId="1" fillId="0" borderId="0" applyFill="0" applyBorder="0" applyAlignment="0" applyProtection="0"/>
    <xf numFmtId="176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34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2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76200</xdr:rowOff>
    </xdr:from>
    <xdr:to>
      <xdr:col>2</xdr:col>
      <xdr:colOff>0</xdr:colOff>
      <xdr:row>16</xdr:row>
      <xdr:rowOff>76200</xdr:rowOff>
    </xdr:to>
    <xdr:sp>
      <xdr:nvSpPr>
        <xdr:cNvPr id="1" name="Line 1"/>
        <xdr:cNvSpPr>
          <a:spLocks/>
        </xdr:cNvSpPr>
      </xdr:nvSpPr>
      <xdr:spPr>
        <a:xfrm>
          <a:off x="104775" y="3209925"/>
          <a:ext cx="1619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41</xdr:row>
      <xdr:rowOff>76200</xdr:rowOff>
    </xdr:from>
    <xdr:to>
      <xdr:col>2</xdr:col>
      <xdr:colOff>19050</xdr:colOff>
      <xdr:row>41</xdr:row>
      <xdr:rowOff>85725</xdr:rowOff>
    </xdr:to>
    <xdr:sp>
      <xdr:nvSpPr>
        <xdr:cNvPr id="2" name="Line 12"/>
        <xdr:cNvSpPr>
          <a:spLocks/>
        </xdr:cNvSpPr>
      </xdr:nvSpPr>
      <xdr:spPr>
        <a:xfrm flipV="1">
          <a:off x="76200" y="8543925"/>
          <a:ext cx="2095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76200</xdr:rowOff>
    </xdr:from>
    <xdr:to>
      <xdr:col>2</xdr:col>
      <xdr:colOff>28575</xdr:colOff>
      <xdr:row>21</xdr:row>
      <xdr:rowOff>85725</xdr:rowOff>
    </xdr:to>
    <xdr:sp>
      <xdr:nvSpPr>
        <xdr:cNvPr id="3" name="Line 15"/>
        <xdr:cNvSpPr>
          <a:spLocks/>
        </xdr:cNvSpPr>
      </xdr:nvSpPr>
      <xdr:spPr>
        <a:xfrm flipV="1">
          <a:off x="104775" y="4686300"/>
          <a:ext cx="190500" cy="952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838200</xdr:colOff>
      <xdr:row>12</xdr:row>
      <xdr:rowOff>9525</xdr:rowOff>
    </xdr:from>
    <xdr:to>
      <xdr:col>37</xdr:col>
      <xdr:colOff>161925</xdr:colOff>
      <xdr:row>12</xdr:row>
      <xdr:rowOff>38100</xdr:rowOff>
    </xdr:to>
    <xdr:sp>
      <xdr:nvSpPr>
        <xdr:cNvPr id="4" name="Line 21"/>
        <xdr:cNvSpPr>
          <a:spLocks/>
        </xdr:cNvSpPr>
      </xdr:nvSpPr>
      <xdr:spPr>
        <a:xfrm>
          <a:off x="1104900" y="2390775"/>
          <a:ext cx="18021300" cy="2857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714375</xdr:colOff>
      <xdr:row>12</xdr:row>
      <xdr:rowOff>9525</xdr:rowOff>
    </xdr:from>
    <xdr:to>
      <xdr:col>30</xdr:col>
      <xdr:colOff>714375</xdr:colOff>
      <xdr:row>14</xdr:row>
      <xdr:rowOff>133350</xdr:rowOff>
    </xdr:to>
    <xdr:sp>
      <xdr:nvSpPr>
        <xdr:cNvPr id="5" name="Line 22"/>
        <xdr:cNvSpPr>
          <a:spLocks/>
        </xdr:cNvSpPr>
      </xdr:nvSpPr>
      <xdr:spPr>
        <a:xfrm flipH="1">
          <a:off x="16192500" y="2390775"/>
          <a:ext cx="0" cy="466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676275</xdr:colOff>
      <xdr:row>7</xdr:row>
      <xdr:rowOff>9525</xdr:rowOff>
    </xdr:from>
    <xdr:to>
      <xdr:col>11</xdr:col>
      <xdr:colOff>695325</xdr:colOff>
      <xdr:row>12</xdr:row>
      <xdr:rowOff>9525</xdr:rowOff>
    </xdr:to>
    <xdr:sp>
      <xdr:nvSpPr>
        <xdr:cNvPr id="6" name="Line 23"/>
        <xdr:cNvSpPr>
          <a:spLocks/>
        </xdr:cNvSpPr>
      </xdr:nvSpPr>
      <xdr:spPr>
        <a:xfrm flipH="1">
          <a:off x="5229225" y="1352550"/>
          <a:ext cx="19050" cy="103822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828675</xdr:colOff>
      <xdr:row>5</xdr:row>
      <xdr:rowOff>9525</xdr:rowOff>
    </xdr:from>
    <xdr:to>
      <xdr:col>10</xdr:col>
      <xdr:colOff>419100</xdr:colOff>
      <xdr:row>5</xdr:row>
      <xdr:rowOff>19050</xdr:rowOff>
    </xdr:to>
    <xdr:sp>
      <xdr:nvSpPr>
        <xdr:cNvPr id="7" name="Line 30"/>
        <xdr:cNvSpPr>
          <a:spLocks/>
        </xdr:cNvSpPr>
      </xdr:nvSpPr>
      <xdr:spPr>
        <a:xfrm>
          <a:off x="1095375" y="933450"/>
          <a:ext cx="3429000" cy="952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895350</xdr:colOff>
      <xdr:row>3</xdr:row>
      <xdr:rowOff>0</xdr:rowOff>
    </xdr:from>
    <xdr:to>
      <xdr:col>11</xdr:col>
      <xdr:colOff>904875</xdr:colOff>
      <xdr:row>4</xdr:row>
      <xdr:rowOff>152400</xdr:rowOff>
    </xdr:to>
    <xdr:sp>
      <xdr:nvSpPr>
        <xdr:cNvPr id="8" name="Line 32"/>
        <xdr:cNvSpPr>
          <a:spLocks/>
        </xdr:cNvSpPr>
      </xdr:nvSpPr>
      <xdr:spPr>
        <a:xfrm flipH="1">
          <a:off x="5448300" y="590550"/>
          <a:ext cx="9525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45</xdr:row>
      <xdr:rowOff>9525</xdr:rowOff>
    </xdr:from>
    <xdr:to>
      <xdr:col>1</xdr:col>
      <xdr:colOff>95250</xdr:colOff>
      <xdr:row>45</xdr:row>
      <xdr:rowOff>28575</xdr:rowOff>
    </xdr:to>
    <xdr:sp>
      <xdr:nvSpPr>
        <xdr:cNvPr id="9" name="Line 310"/>
        <xdr:cNvSpPr>
          <a:spLocks/>
        </xdr:cNvSpPr>
      </xdr:nvSpPr>
      <xdr:spPr>
        <a:xfrm flipV="1">
          <a:off x="200025" y="9296400"/>
          <a:ext cx="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1533525</xdr:colOff>
      <xdr:row>5</xdr:row>
      <xdr:rowOff>9525</xdr:rowOff>
    </xdr:from>
    <xdr:to>
      <xdr:col>20</xdr:col>
      <xdr:colOff>1009650</xdr:colOff>
      <xdr:row>5</xdr:row>
      <xdr:rowOff>28575</xdr:rowOff>
    </xdr:to>
    <xdr:sp>
      <xdr:nvSpPr>
        <xdr:cNvPr id="10" name="Line 375"/>
        <xdr:cNvSpPr>
          <a:spLocks/>
        </xdr:cNvSpPr>
      </xdr:nvSpPr>
      <xdr:spPr>
        <a:xfrm flipV="1">
          <a:off x="6086475" y="933450"/>
          <a:ext cx="5876925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828675</xdr:colOff>
      <xdr:row>4</xdr:row>
      <xdr:rowOff>152400</xdr:rowOff>
    </xdr:from>
    <xdr:to>
      <xdr:col>2</xdr:col>
      <xdr:colOff>828675</xdr:colOff>
      <xdr:row>5</xdr:row>
      <xdr:rowOff>238125</xdr:rowOff>
    </xdr:to>
    <xdr:sp>
      <xdr:nvSpPr>
        <xdr:cNvPr id="11" name="Line 376"/>
        <xdr:cNvSpPr>
          <a:spLocks/>
        </xdr:cNvSpPr>
      </xdr:nvSpPr>
      <xdr:spPr>
        <a:xfrm>
          <a:off x="1095375" y="904875"/>
          <a:ext cx="0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914400</xdr:colOff>
      <xdr:row>5</xdr:row>
      <xdr:rowOff>57150</xdr:rowOff>
    </xdr:from>
    <xdr:to>
      <xdr:col>14</xdr:col>
      <xdr:colOff>914400</xdr:colOff>
      <xdr:row>6</xdr:row>
      <xdr:rowOff>47625</xdr:rowOff>
    </xdr:to>
    <xdr:sp>
      <xdr:nvSpPr>
        <xdr:cNvPr id="12" name="Line 377"/>
        <xdr:cNvSpPr>
          <a:spLocks/>
        </xdr:cNvSpPr>
      </xdr:nvSpPr>
      <xdr:spPr>
        <a:xfrm>
          <a:off x="7562850" y="981075"/>
          <a:ext cx="0" cy="228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962025</xdr:colOff>
      <xdr:row>5</xdr:row>
      <xdr:rowOff>19050</xdr:rowOff>
    </xdr:from>
    <xdr:to>
      <xdr:col>20</xdr:col>
      <xdr:colOff>962025</xdr:colOff>
      <xdr:row>6</xdr:row>
      <xdr:rowOff>9525</xdr:rowOff>
    </xdr:to>
    <xdr:sp>
      <xdr:nvSpPr>
        <xdr:cNvPr id="13" name="Line 379"/>
        <xdr:cNvSpPr>
          <a:spLocks/>
        </xdr:cNvSpPr>
      </xdr:nvSpPr>
      <xdr:spPr>
        <a:xfrm>
          <a:off x="11915775" y="942975"/>
          <a:ext cx="0" cy="228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838200</xdr:colOff>
      <xdr:row>11</xdr:row>
      <xdr:rowOff>161925</xdr:rowOff>
    </xdr:from>
    <xdr:to>
      <xdr:col>2</xdr:col>
      <xdr:colOff>838200</xdr:colOff>
      <xdr:row>14</xdr:row>
      <xdr:rowOff>152400</xdr:rowOff>
    </xdr:to>
    <xdr:sp>
      <xdr:nvSpPr>
        <xdr:cNvPr id="14" name="Line 382"/>
        <xdr:cNvSpPr>
          <a:spLocks/>
        </xdr:cNvSpPr>
      </xdr:nvSpPr>
      <xdr:spPr>
        <a:xfrm>
          <a:off x="1104900" y="2371725"/>
          <a:ext cx="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914400</xdr:colOff>
      <xdr:row>11</xdr:row>
      <xdr:rowOff>152400</xdr:rowOff>
    </xdr:from>
    <xdr:to>
      <xdr:col>7</xdr:col>
      <xdr:colOff>914400</xdr:colOff>
      <xdr:row>14</xdr:row>
      <xdr:rowOff>123825</xdr:rowOff>
    </xdr:to>
    <xdr:sp>
      <xdr:nvSpPr>
        <xdr:cNvPr id="15" name="Line 383"/>
        <xdr:cNvSpPr>
          <a:spLocks/>
        </xdr:cNvSpPr>
      </xdr:nvSpPr>
      <xdr:spPr>
        <a:xfrm>
          <a:off x="3286125" y="2362200"/>
          <a:ext cx="0" cy="485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838200</xdr:colOff>
      <xdr:row>12</xdr:row>
      <xdr:rowOff>9525</xdr:rowOff>
    </xdr:from>
    <xdr:to>
      <xdr:col>14</xdr:col>
      <xdr:colOff>838200</xdr:colOff>
      <xdr:row>15</xdr:row>
      <xdr:rowOff>0</xdr:rowOff>
    </xdr:to>
    <xdr:sp>
      <xdr:nvSpPr>
        <xdr:cNvPr id="16" name="Line 384"/>
        <xdr:cNvSpPr>
          <a:spLocks/>
        </xdr:cNvSpPr>
      </xdr:nvSpPr>
      <xdr:spPr>
        <a:xfrm>
          <a:off x="7486650" y="2390775"/>
          <a:ext cx="0" cy="485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1019175</xdr:colOff>
      <xdr:row>12</xdr:row>
      <xdr:rowOff>19050</xdr:rowOff>
    </xdr:from>
    <xdr:to>
      <xdr:col>11</xdr:col>
      <xdr:colOff>1019175</xdr:colOff>
      <xdr:row>15</xdr:row>
      <xdr:rowOff>9525</xdr:rowOff>
    </xdr:to>
    <xdr:sp>
      <xdr:nvSpPr>
        <xdr:cNvPr id="17" name="Line 385"/>
        <xdr:cNvSpPr>
          <a:spLocks/>
        </xdr:cNvSpPr>
      </xdr:nvSpPr>
      <xdr:spPr>
        <a:xfrm>
          <a:off x="5572125" y="2400300"/>
          <a:ext cx="0" cy="485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685800</xdr:colOff>
      <xdr:row>12</xdr:row>
      <xdr:rowOff>38100</xdr:rowOff>
    </xdr:from>
    <xdr:to>
      <xdr:col>17</xdr:col>
      <xdr:colOff>685800</xdr:colOff>
      <xdr:row>15</xdr:row>
      <xdr:rowOff>19050</xdr:rowOff>
    </xdr:to>
    <xdr:sp>
      <xdr:nvSpPr>
        <xdr:cNvPr id="18" name="Line 386"/>
        <xdr:cNvSpPr>
          <a:spLocks/>
        </xdr:cNvSpPr>
      </xdr:nvSpPr>
      <xdr:spPr>
        <a:xfrm>
          <a:off x="9715500" y="2419350"/>
          <a:ext cx="0" cy="476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1047750</xdr:colOff>
      <xdr:row>11</xdr:row>
      <xdr:rowOff>161925</xdr:rowOff>
    </xdr:from>
    <xdr:to>
      <xdr:col>26</xdr:col>
      <xdr:colOff>1047750</xdr:colOff>
      <xdr:row>15</xdr:row>
      <xdr:rowOff>0</xdr:rowOff>
    </xdr:to>
    <xdr:sp>
      <xdr:nvSpPr>
        <xdr:cNvPr id="19" name="Line 387"/>
        <xdr:cNvSpPr>
          <a:spLocks/>
        </xdr:cNvSpPr>
      </xdr:nvSpPr>
      <xdr:spPr>
        <a:xfrm>
          <a:off x="14220825" y="2371725"/>
          <a:ext cx="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15</xdr:row>
      <xdr:rowOff>209550</xdr:rowOff>
    </xdr:from>
    <xdr:to>
      <xdr:col>26</xdr:col>
      <xdr:colOff>19050</xdr:colOff>
      <xdr:row>15</xdr:row>
      <xdr:rowOff>219075</xdr:rowOff>
    </xdr:to>
    <xdr:sp>
      <xdr:nvSpPr>
        <xdr:cNvPr id="20" name="Line 411"/>
        <xdr:cNvSpPr>
          <a:spLocks/>
        </xdr:cNvSpPr>
      </xdr:nvSpPr>
      <xdr:spPr>
        <a:xfrm>
          <a:off x="12934950" y="3086100"/>
          <a:ext cx="2571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16</xdr:row>
      <xdr:rowOff>38100</xdr:rowOff>
    </xdr:from>
    <xdr:to>
      <xdr:col>7</xdr:col>
      <xdr:colOff>0</xdr:colOff>
      <xdr:row>16</xdr:row>
      <xdr:rowOff>38100</xdr:rowOff>
    </xdr:to>
    <xdr:sp>
      <xdr:nvSpPr>
        <xdr:cNvPr id="21" name="Straight Connector 81"/>
        <xdr:cNvSpPr>
          <a:spLocks/>
        </xdr:cNvSpPr>
      </xdr:nvSpPr>
      <xdr:spPr>
        <a:xfrm>
          <a:off x="2200275" y="3171825"/>
          <a:ext cx="171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16</xdr:row>
      <xdr:rowOff>85725</xdr:rowOff>
    </xdr:from>
    <xdr:to>
      <xdr:col>1</xdr:col>
      <xdr:colOff>9525</xdr:colOff>
      <xdr:row>41</xdr:row>
      <xdr:rowOff>133350</xdr:rowOff>
    </xdr:to>
    <xdr:sp>
      <xdr:nvSpPr>
        <xdr:cNvPr id="22" name="Straight Connector 86"/>
        <xdr:cNvSpPr>
          <a:spLocks/>
        </xdr:cNvSpPr>
      </xdr:nvSpPr>
      <xdr:spPr>
        <a:xfrm>
          <a:off x="66675" y="3219450"/>
          <a:ext cx="47625" cy="5381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15</xdr:row>
      <xdr:rowOff>247650</xdr:rowOff>
    </xdr:from>
    <xdr:to>
      <xdr:col>5</xdr:col>
      <xdr:colOff>76200</xdr:colOff>
      <xdr:row>42</xdr:row>
      <xdr:rowOff>28575</xdr:rowOff>
    </xdr:to>
    <xdr:sp>
      <xdr:nvSpPr>
        <xdr:cNvPr id="23" name="Straight Connector 89"/>
        <xdr:cNvSpPr>
          <a:spLocks/>
        </xdr:cNvSpPr>
      </xdr:nvSpPr>
      <xdr:spPr>
        <a:xfrm>
          <a:off x="2200275" y="3124200"/>
          <a:ext cx="47625" cy="5534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20</xdr:row>
      <xdr:rowOff>276225</xdr:rowOff>
    </xdr:from>
    <xdr:to>
      <xdr:col>16</xdr:col>
      <xdr:colOff>161925</xdr:colOff>
      <xdr:row>20</xdr:row>
      <xdr:rowOff>276225</xdr:rowOff>
    </xdr:to>
    <xdr:sp>
      <xdr:nvSpPr>
        <xdr:cNvPr id="24" name="Straight Arrow Connector 93"/>
        <xdr:cNvSpPr>
          <a:spLocks/>
        </xdr:cNvSpPr>
      </xdr:nvSpPr>
      <xdr:spPr>
        <a:xfrm flipH="1">
          <a:off x="8439150" y="4591050"/>
          <a:ext cx="14287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390525</xdr:colOff>
      <xdr:row>20</xdr:row>
      <xdr:rowOff>295275</xdr:rowOff>
    </xdr:from>
    <xdr:to>
      <xdr:col>17</xdr:col>
      <xdr:colOff>28575</xdr:colOff>
      <xdr:row>21</xdr:row>
      <xdr:rowOff>19050</xdr:rowOff>
    </xdr:to>
    <xdr:sp>
      <xdr:nvSpPr>
        <xdr:cNvPr id="25" name="Straight Arrow Connector 115"/>
        <xdr:cNvSpPr>
          <a:spLocks/>
        </xdr:cNvSpPr>
      </xdr:nvSpPr>
      <xdr:spPr>
        <a:xfrm>
          <a:off x="8810625" y="4610100"/>
          <a:ext cx="247650" cy="190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133350</xdr:colOff>
      <xdr:row>16</xdr:row>
      <xdr:rowOff>104775</xdr:rowOff>
    </xdr:from>
    <xdr:to>
      <xdr:col>28</xdr:col>
      <xdr:colOff>180975</xdr:colOff>
      <xdr:row>41</xdr:row>
      <xdr:rowOff>133350</xdr:rowOff>
    </xdr:to>
    <xdr:sp>
      <xdr:nvSpPr>
        <xdr:cNvPr id="26" name="Straight Connector 117"/>
        <xdr:cNvSpPr>
          <a:spLocks/>
        </xdr:cNvSpPr>
      </xdr:nvSpPr>
      <xdr:spPr>
        <a:xfrm>
          <a:off x="15230475" y="3238500"/>
          <a:ext cx="47625" cy="5362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228600</xdr:colOff>
      <xdr:row>16</xdr:row>
      <xdr:rowOff>95250</xdr:rowOff>
    </xdr:from>
    <xdr:to>
      <xdr:col>28</xdr:col>
      <xdr:colOff>114300</xdr:colOff>
      <xdr:row>16</xdr:row>
      <xdr:rowOff>104775</xdr:rowOff>
    </xdr:to>
    <xdr:sp>
      <xdr:nvSpPr>
        <xdr:cNvPr id="27" name="Straight Connector 118"/>
        <xdr:cNvSpPr>
          <a:spLocks/>
        </xdr:cNvSpPr>
      </xdr:nvSpPr>
      <xdr:spPr>
        <a:xfrm>
          <a:off x="15087600" y="3228975"/>
          <a:ext cx="123825" cy="9525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47625</xdr:colOff>
      <xdr:row>3</xdr:row>
      <xdr:rowOff>0</xdr:rowOff>
    </xdr:from>
    <xdr:to>
      <xdr:col>38</xdr:col>
      <xdr:colOff>57150</xdr:colOff>
      <xdr:row>54</xdr:row>
      <xdr:rowOff>152400</xdr:rowOff>
    </xdr:to>
    <xdr:sp>
      <xdr:nvSpPr>
        <xdr:cNvPr id="28" name="Straight Connector 142"/>
        <xdr:cNvSpPr>
          <a:spLocks/>
        </xdr:cNvSpPr>
      </xdr:nvSpPr>
      <xdr:spPr>
        <a:xfrm flipH="1">
          <a:off x="19392900" y="590550"/>
          <a:ext cx="9525" cy="10306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28575</xdr:colOff>
      <xdr:row>2</xdr:row>
      <xdr:rowOff>133350</xdr:rowOff>
    </xdr:from>
    <xdr:to>
      <xdr:col>38</xdr:col>
      <xdr:colOff>38100</xdr:colOff>
      <xdr:row>2</xdr:row>
      <xdr:rowOff>133350</xdr:rowOff>
    </xdr:to>
    <xdr:sp>
      <xdr:nvSpPr>
        <xdr:cNvPr id="29" name="Straight Connector 155"/>
        <xdr:cNvSpPr>
          <a:spLocks/>
        </xdr:cNvSpPr>
      </xdr:nvSpPr>
      <xdr:spPr>
        <a:xfrm flipV="1">
          <a:off x="18640425" y="581025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276225</xdr:colOff>
      <xdr:row>17</xdr:row>
      <xdr:rowOff>28575</xdr:rowOff>
    </xdr:from>
    <xdr:to>
      <xdr:col>32</xdr:col>
      <xdr:colOff>9525</xdr:colOff>
      <xdr:row>18</xdr:row>
      <xdr:rowOff>361950</xdr:rowOff>
    </xdr:to>
    <xdr:sp>
      <xdr:nvSpPr>
        <xdr:cNvPr id="30" name="Straight Arrow Connector 181"/>
        <xdr:cNvSpPr>
          <a:spLocks/>
        </xdr:cNvSpPr>
      </xdr:nvSpPr>
      <xdr:spPr>
        <a:xfrm>
          <a:off x="16992600" y="3438525"/>
          <a:ext cx="19050" cy="6286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247650</xdr:colOff>
      <xdr:row>36</xdr:row>
      <xdr:rowOff>95250</xdr:rowOff>
    </xdr:from>
    <xdr:to>
      <xdr:col>16</xdr:col>
      <xdr:colOff>219075</xdr:colOff>
      <xdr:row>36</xdr:row>
      <xdr:rowOff>114300</xdr:rowOff>
    </xdr:to>
    <xdr:sp>
      <xdr:nvSpPr>
        <xdr:cNvPr id="31" name="Straight Arrow Connector 194"/>
        <xdr:cNvSpPr>
          <a:spLocks/>
        </xdr:cNvSpPr>
      </xdr:nvSpPr>
      <xdr:spPr>
        <a:xfrm flipH="1" flipV="1">
          <a:off x="8391525" y="7581900"/>
          <a:ext cx="247650" cy="190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190500</xdr:rowOff>
    </xdr:from>
    <xdr:to>
      <xdr:col>7</xdr:col>
      <xdr:colOff>19050</xdr:colOff>
      <xdr:row>31</xdr:row>
      <xdr:rowOff>190500</xdr:rowOff>
    </xdr:to>
    <xdr:sp>
      <xdr:nvSpPr>
        <xdr:cNvPr id="32" name="Straight Arrow Connector 196"/>
        <xdr:cNvSpPr>
          <a:spLocks/>
        </xdr:cNvSpPr>
      </xdr:nvSpPr>
      <xdr:spPr>
        <a:xfrm flipV="1">
          <a:off x="2181225" y="6638925"/>
          <a:ext cx="209550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257175</xdr:colOff>
      <xdr:row>61</xdr:row>
      <xdr:rowOff>104775</xdr:rowOff>
    </xdr:from>
    <xdr:to>
      <xdr:col>13</xdr:col>
      <xdr:colOff>171450</xdr:colOff>
      <xdr:row>61</xdr:row>
      <xdr:rowOff>104775</xdr:rowOff>
    </xdr:to>
    <xdr:sp>
      <xdr:nvSpPr>
        <xdr:cNvPr id="33" name="Straight Arrow Connector 185"/>
        <xdr:cNvSpPr>
          <a:spLocks/>
        </xdr:cNvSpPr>
      </xdr:nvSpPr>
      <xdr:spPr>
        <a:xfrm flipH="1">
          <a:off x="6353175" y="12239625"/>
          <a:ext cx="21907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266700</xdr:colOff>
      <xdr:row>66</xdr:row>
      <xdr:rowOff>47625</xdr:rowOff>
    </xdr:from>
    <xdr:to>
      <xdr:col>13</xdr:col>
      <xdr:colOff>142875</xdr:colOff>
      <xdr:row>66</xdr:row>
      <xdr:rowOff>57150</xdr:rowOff>
    </xdr:to>
    <xdr:sp>
      <xdr:nvSpPr>
        <xdr:cNvPr id="34" name="Straight Arrow Connector 188"/>
        <xdr:cNvSpPr>
          <a:spLocks/>
        </xdr:cNvSpPr>
      </xdr:nvSpPr>
      <xdr:spPr>
        <a:xfrm flipH="1" flipV="1">
          <a:off x="6362700" y="13163550"/>
          <a:ext cx="180975" cy="95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228600</xdr:colOff>
      <xdr:row>71</xdr:row>
      <xdr:rowOff>95250</xdr:rowOff>
    </xdr:from>
    <xdr:to>
      <xdr:col>13</xdr:col>
      <xdr:colOff>142875</xdr:colOff>
      <xdr:row>71</xdr:row>
      <xdr:rowOff>104775</xdr:rowOff>
    </xdr:to>
    <xdr:sp>
      <xdr:nvSpPr>
        <xdr:cNvPr id="35" name="Straight Arrow Connector 191"/>
        <xdr:cNvSpPr>
          <a:spLocks/>
        </xdr:cNvSpPr>
      </xdr:nvSpPr>
      <xdr:spPr>
        <a:xfrm flipH="1" flipV="1">
          <a:off x="6324600" y="13982700"/>
          <a:ext cx="219075" cy="95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31</xdr:row>
      <xdr:rowOff>171450</xdr:rowOff>
    </xdr:from>
    <xdr:to>
      <xdr:col>1</xdr:col>
      <xdr:colOff>161925</xdr:colOff>
      <xdr:row>31</xdr:row>
      <xdr:rowOff>180975</xdr:rowOff>
    </xdr:to>
    <xdr:sp>
      <xdr:nvSpPr>
        <xdr:cNvPr id="36" name="Straight Arrow Connector 108"/>
        <xdr:cNvSpPr>
          <a:spLocks/>
        </xdr:cNvSpPr>
      </xdr:nvSpPr>
      <xdr:spPr>
        <a:xfrm>
          <a:off x="57150" y="6619875"/>
          <a:ext cx="209550" cy="95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57150</xdr:colOff>
      <xdr:row>22</xdr:row>
      <xdr:rowOff>57150</xdr:rowOff>
    </xdr:from>
    <xdr:to>
      <xdr:col>31</xdr:col>
      <xdr:colOff>66675</xdr:colOff>
      <xdr:row>24</xdr:row>
      <xdr:rowOff>0</xdr:rowOff>
    </xdr:to>
    <xdr:sp>
      <xdr:nvSpPr>
        <xdr:cNvPr id="37" name="Straight Arrow Connector 120"/>
        <xdr:cNvSpPr>
          <a:spLocks/>
        </xdr:cNvSpPr>
      </xdr:nvSpPr>
      <xdr:spPr>
        <a:xfrm flipH="1">
          <a:off x="16773525" y="4895850"/>
          <a:ext cx="9525" cy="3143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895350</xdr:colOff>
      <xdr:row>2</xdr:row>
      <xdr:rowOff>123825</xdr:rowOff>
    </xdr:from>
    <xdr:to>
      <xdr:col>33</xdr:col>
      <xdr:colOff>76200</xdr:colOff>
      <xdr:row>2</xdr:row>
      <xdr:rowOff>133350</xdr:rowOff>
    </xdr:to>
    <xdr:sp>
      <xdr:nvSpPr>
        <xdr:cNvPr id="38" name="Straight Arrow Connector 109"/>
        <xdr:cNvSpPr>
          <a:spLocks/>
        </xdr:cNvSpPr>
      </xdr:nvSpPr>
      <xdr:spPr>
        <a:xfrm flipV="1">
          <a:off x="5448300" y="571500"/>
          <a:ext cx="12020550" cy="95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66675</xdr:rowOff>
    </xdr:from>
    <xdr:to>
      <xdr:col>16</xdr:col>
      <xdr:colOff>161925</xdr:colOff>
      <xdr:row>16</xdr:row>
      <xdr:rowOff>76200</xdr:rowOff>
    </xdr:to>
    <xdr:sp>
      <xdr:nvSpPr>
        <xdr:cNvPr id="39" name="Line 24"/>
        <xdr:cNvSpPr>
          <a:spLocks/>
        </xdr:cNvSpPr>
      </xdr:nvSpPr>
      <xdr:spPr>
        <a:xfrm>
          <a:off x="8420100" y="3200400"/>
          <a:ext cx="161925" cy="952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133350</xdr:rowOff>
    </xdr:from>
    <xdr:to>
      <xdr:col>7</xdr:col>
      <xdr:colOff>38100</xdr:colOff>
      <xdr:row>36</xdr:row>
      <xdr:rowOff>152400</xdr:rowOff>
    </xdr:to>
    <xdr:sp>
      <xdr:nvSpPr>
        <xdr:cNvPr id="40" name="Straight Arrow Connector 132"/>
        <xdr:cNvSpPr>
          <a:spLocks/>
        </xdr:cNvSpPr>
      </xdr:nvSpPr>
      <xdr:spPr>
        <a:xfrm>
          <a:off x="2238375" y="7620000"/>
          <a:ext cx="171450" cy="190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247650</xdr:colOff>
      <xdr:row>30</xdr:row>
      <xdr:rowOff>161925</xdr:rowOff>
    </xdr:from>
    <xdr:to>
      <xdr:col>32</xdr:col>
      <xdr:colOff>123825</xdr:colOff>
      <xdr:row>30</xdr:row>
      <xdr:rowOff>161925</xdr:rowOff>
    </xdr:to>
    <xdr:sp>
      <xdr:nvSpPr>
        <xdr:cNvPr id="41" name="Conector drept cu săgeată 81"/>
        <xdr:cNvSpPr>
          <a:spLocks/>
        </xdr:cNvSpPr>
      </xdr:nvSpPr>
      <xdr:spPr>
        <a:xfrm flipH="1">
          <a:off x="16964025" y="6410325"/>
          <a:ext cx="16192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123825</xdr:colOff>
      <xdr:row>20</xdr:row>
      <xdr:rowOff>285750</xdr:rowOff>
    </xdr:from>
    <xdr:to>
      <xdr:col>32</xdr:col>
      <xdr:colOff>123825</xdr:colOff>
      <xdr:row>30</xdr:row>
      <xdr:rowOff>171450</xdr:rowOff>
    </xdr:to>
    <xdr:sp>
      <xdr:nvSpPr>
        <xdr:cNvPr id="42" name="Conector drept 82"/>
        <xdr:cNvSpPr>
          <a:spLocks/>
        </xdr:cNvSpPr>
      </xdr:nvSpPr>
      <xdr:spPr>
        <a:xfrm rot="5400000">
          <a:off x="17125950" y="4600575"/>
          <a:ext cx="0" cy="1819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257175</xdr:colOff>
      <xdr:row>20</xdr:row>
      <xdr:rowOff>285750</xdr:rowOff>
    </xdr:from>
    <xdr:to>
      <xdr:col>32</xdr:col>
      <xdr:colOff>161925</xdr:colOff>
      <xdr:row>21</xdr:row>
      <xdr:rowOff>0</xdr:rowOff>
    </xdr:to>
    <xdr:sp>
      <xdr:nvSpPr>
        <xdr:cNvPr id="43" name="Conector drept 83"/>
        <xdr:cNvSpPr>
          <a:spLocks/>
        </xdr:cNvSpPr>
      </xdr:nvSpPr>
      <xdr:spPr>
        <a:xfrm flipH="1" flipV="1">
          <a:off x="16973550" y="4600575"/>
          <a:ext cx="1905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16</xdr:row>
      <xdr:rowOff>76200</xdr:rowOff>
    </xdr:from>
    <xdr:to>
      <xdr:col>16</xdr:col>
      <xdr:colOff>438150</xdr:colOff>
      <xdr:row>50</xdr:row>
      <xdr:rowOff>152400</xdr:rowOff>
    </xdr:to>
    <xdr:sp>
      <xdr:nvSpPr>
        <xdr:cNvPr id="44" name="Conector drept 85"/>
        <xdr:cNvSpPr>
          <a:spLocks/>
        </xdr:cNvSpPr>
      </xdr:nvSpPr>
      <xdr:spPr>
        <a:xfrm rot="16200000" flipH="1">
          <a:off x="8829675" y="3209925"/>
          <a:ext cx="28575" cy="7000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381000</xdr:colOff>
      <xdr:row>16</xdr:row>
      <xdr:rowOff>76200</xdr:rowOff>
    </xdr:from>
    <xdr:to>
      <xdr:col>16</xdr:col>
      <xdr:colOff>600075</xdr:colOff>
      <xdr:row>16</xdr:row>
      <xdr:rowOff>76200</xdr:rowOff>
    </xdr:to>
    <xdr:sp>
      <xdr:nvSpPr>
        <xdr:cNvPr id="45" name="Conector drept 86"/>
        <xdr:cNvSpPr>
          <a:spLocks/>
        </xdr:cNvSpPr>
      </xdr:nvSpPr>
      <xdr:spPr>
        <a:xfrm>
          <a:off x="8801100" y="3209925"/>
          <a:ext cx="219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114300</xdr:colOff>
      <xdr:row>57</xdr:row>
      <xdr:rowOff>19050</xdr:rowOff>
    </xdr:from>
    <xdr:to>
      <xdr:col>13</xdr:col>
      <xdr:colOff>123825</xdr:colOff>
      <xdr:row>71</xdr:row>
      <xdr:rowOff>95250</xdr:rowOff>
    </xdr:to>
    <xdr:sp>
      <xdr:nvSpPr>
        <xdr:cNvPr id="46" name="Conector drept 91"/>
        <xdr:cNvSpPr>
          <a:spLocks/>
        </xdr:cNvSpPr>
      </xdr:nvSpPr>
      <xdr:spPr>
        <a:xfrm flipH="1">
          <a:off x="6515100" y="11296650"/>
          <a:ext cx="9525" cy="2686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19050</xdr:rowOff>
    </xdr:from>
    <xdr:to>
      <xdr:col>13</xdr:col>
      <xdr:colOff>123825</xdr:colOff>
      <xdr:row>57</xdr:row>
      <xdr:rowOff>19050</xdr:rowOff>
    </xdr:to>
    <xdr:sp>
      <xdr:nvSpPr>
        <xdr:cNvPr id="47" name="Conector drept 92"/>
        <xdr:cNvSpPr>
          <a:spLocks/>
        </xdr:cNvSpPr>
      </xdr:nvSpPr>
      <xdr:spPr>
        <a:xfrm>
          <a:off x="6400800" y="11296650"/>
          <a:ext cx="123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914400</xdr:colOff>
      <xdr:row>54</xdr:row>
      <xdr:rowOff>133350</xdr:rowOff>
    </xdr:from>
    <xdr:to>
      <xdr:col>38</xdr:col>
      <xdr:colOff>38100</xdr:colOff>
      <xdr:row>54</xdr:row>
      <xdr:rowOff>152400</xdr:rowOff>
    </xdr:to>
    <xdr:sp>
      <xdr:nvSpPr>
        <xdr:cNvPr id="48" name="Conector drept 93"/>
        <xdr:cNvSpPr>
          <a:spLocks/>
        </xdr:cNvSpPr>
      </xdr:nvSpPr>
      <xdr:spPr>
        <a:xfrm>
          <a:off x="3286125" y="10877550"/>
          <a:ext cx="16097250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781050</xdr:colOff>
      <xdr:row>54</xdr:row>
      <xdr:rowOff>171450</xdr:rowOff>
    </xdr:from>
    <xdr:to>
      <xdr:col>20</xdr:col>
      <xdr:colOff>781050</xdr:colOff>
      <xdr:row>56</xdr:row>
      <xdr:rowOff>38100</xdr:rowOff>
    </xdr:to>
    <xdr:sp>
      <xdr:nvSpPr>
        <xdr:cNvPr id="49" name="Conector drept cu săgeată 96"/>
        <xdr:cNvSpPr>
          <a:spLocks/>
        </xdr:cNvSpPr>
      </xdr:nvSpPr>
      <xdr:spPr>
        <a:xfrm>
          <a:off x="11734800" y="10915650"/>
          <a:ext cx="0" cy="2190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704850</xdr:colOff>
      <xdr:row>55</xdr:row>
      <xdr:rowOff>0</xdr:rowOff>
    </xdr:from>
    <xdr:to>
      <xdr:col>17</xdr:col>
      <xdr:colOff>704850</xdr:colOff>
      <xdr:row>56</xdr:row>
      <xdr:rowOff>38100</xdr:rowOff>
    </xdr:to>
    <xdr:sp>
      <xdr:nvSpPr>
        <xdr:cNvPr id="50" name="Conector drept cu săgeată 97"/>
        <xdr:cNvSpPr>
          <a:spLocks/>
        </xdr:cNvSpPr>
      </xdr:nvSpPr>
      <xdr:spPr>
        <a:xfrm>
          <a:off x="9734550" y="10915650"/>
          <a:ext cx="0" cy="2190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857250</xdr:colOff>
      <xdr:row>54</xdr:row>
      <xdr:rowOff>133350</xdr:rowOff>
    </xdr:from>
    <xdr:to>
      <xdr:col>14</xdr:col>
      <xdr:colOff>857250</xdr:colOff>
      <xdr:row>55</xdr:row>
      <xdr:rowOff>180975</xdr:rowOff>
    </xdr:to>
    <xdr:sp>
      <xdr:nvSpPr>
        <xdr:cNvPr id="51" name="Conector drept cu săgeată 98"/>
        <xdr:cNvSpPr>
          <a:spLocks/>
        </xdr:cNvSpPr>
      </xdr:nvSpPr>
      <xdr:spPr>
        <a:xfrm>
          <a:off x="7505700" y="10877550"/>
          <a:ext cx="0" cy="2190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876300</xdr:colOff>
      <xdr:row>55</xdr:row>
      <xdr:rowOff>0</xdr:rowOff>
    </xdr:from>
    <xdr:to>
      <xdr:col>11</xdr:col>
      <xdr:colOff>914400</xdr:colOff>
      <xdr:row>56</xdr:row>
      <xdr:rowOff>66675</xdr:rowOff>
    </xdr:to>
    <xdr:sp>
      <xdr:nvSpPr>
        <xdr:cNvPr id="52" name="Conector drept cu săgeată 99"/>
        <xdr:cNvSpPr>
          <a:spLocks/>
        </xdr:cNvSpPr>
      </xdr:nvSpPr>
      <xdr:spPr>
        <a:xfrm>
          <a:off x="5429250" y="10915650"/>
          <a:ext cx="38100" cy="2476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914400</xdr:colOff>
      <xdr:row>55</xdr:row>
      <xdr:rowOff>0</xdr:rowOff>
    </xdr:from>
    <xdr:to>
      <xdr:col>7</xdr:col>
      <xdr:colOff>914400</xdr:colOff>
      <xdr:row>56</xdr:row>
      <xdr:rowOff>0</xdr:rowOff>
    </xdr:to>
    <xdr:sp>
      <xdr:nvSpPr>
        <xdr:cNvPr id="53" name="Conector drept cu săgeată 100"/>
        <xdr:cNvSpPr>
          <a:spLocks/>
        </xdr:cNvSpPr>
      </xdr:nvSpPr>
      <xdr:spPr>
        <a:xfrm>
          <a:off x="3286125" y="10915650"/>
          <a:ext cx="0" cy="1809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161925</xdr:colOff>
      <xdr:row>12</xdr:row>
      <xdr:rowOff>38100</xdr:rowOff>
    </xdr:from>
    <xdr:to>
      <xdr:col>37</xdr:col>
      <xdr:colOff>200025</xdr:colOff>
      <xdr:row>36</xdr:row>
      <xdr:rowOff>57150</xdr:rowOff>
    </xdr:to>
    <xdr:sp>
      <xdr:nvSpPr>
        <xdr:cNvPr id="54" name="Conector drept 102"/>
        <xdr:cNvSpPr>
          <a:spLocks/>
        </xdr:cNvSpPr>
      </xdr:nvSpPr>
      <xdr:spPr>
        <a:xfrm>
          <a:off x="19126200" y="2419350"/>
          <a:ext cx="38100" cy="5124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19050</xdr:colOff>
      <xdr:row>36</xdr:row>
      <xdr:rowOff>76200</xdr:rowOff>
    </xdr:from>
    <xdr:to>
      <xdr:col>37</xdr:col>
      <xdr:colOff>209550</xdr:colOff>
      <xdr:row>36</xdr:row>
      <xdr:rowOff>95250</xdr:rowOff>
    </xdr:to>
    <xdr:sp>
      <xdr:nvSpPr>
        <xdr:cNvPr id="55" name="Conector drept cu săgeată 103"/>
        <xdr:cNvSpPr>
          <a:spLocks/>
        </xdr:cNvSpPr>
      </xdr:nvSpPr>
      <xdr:spPr>
        <a:xfrm flipH="1">
          <a:off x="18983325" y="7562850"/>
          <a:ext cx="190500" cy="190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314325</xdr:colOff>
      <xdr:row>31</xdr:row>
      <xdr:rowOff>95250</xdr:rowOff>
    </xdr:from>
    <xdr:to>
      <xdr:col>37</xdr:col>
      <xdr:colOff>161925</xdr:colOff>
      <xdr:row>31</xdr:row>
      <xdr:rowOff>95250</xdr:rowOff>
    </xdr:to>
    <xdr:sp>
      <xdr:nvSpPr>
        <xdr:cNvPr id="56" name="Conector drept cu săgeată 104"/>
        <xdr:cNvSpPr>
          <a:spLocks/>
        </xdr:cNvSpPr>
      </xdr:nvSpPr>
      <xdr:spPr>
        <a:xfrm flipH="1">
          <a:off x="18926175" y="6543675"/>
          <a:ext cx="20002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314325</xdr:colOff>
      <xdr:row>21</xdr:row>
      <xdr:rowOff>85725</xdr:rowOff>
    </xdr:from>
    <xdr:to>
      <xdr:col>37</xdr:col>
      <xdr:colOff>161925</xdr:colOff>
      <xdr:row>21</xdr:row>
      <xdr:rowOff>114300</xdr:rowOff>
    </xdr:to>
    <xdr:sp>
      <xdr:nvSpPr>
        <xdr:cNvPr id="57" name="Conector drept cu săgeată 105"/>
        <xdr:cNvSpPr>
          <a:spLocks/>
        </xdr:cNvSpPr>
      </xdr:nvSpPr>
      <xdr:spPr>
        <a:xfrm flipH="1">
          <a:off x="18926175" y="4695825"/>
          <a:ext cx="200025" cy="285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314325</xdr:colOff>
      <xdr:row>26</xdr:row>
      <xdr:rowOff>38100</xdr:rowOff>
    </xdr:from>
    <xdr:to>
      <xdr:col>37</xdr:col>
      <xdr:colOff>161925</xdr:colOff>
      <xdr:row>26</xdr:row>
      <xdr:rowOff>38100</xdr:rowOff>
    </xdr:to>
    <xdr:sp>
      <xdr:nvSpPr>
        <xdr:cNvPr id="58" name="Conector drept cu săgeată 106"/>
        <xdr:cNvSpPr>
          <a:spLocks/>
        </xdr:cNvSpPr>
      </xdr:nvSpPr>
      <xdr:spPr>
        <a:xfrm flipH="1">
          <a:off x="18926175" y="5591175"/>
          <a:ext cx="20002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314325</xdr:colOff>
      <xdr:row>16</xdr:row>
      <xdr:rowOff>190500</xdr:rowOff>
    </xdr:from>
    <xdr:to>
      <xdr:col>37</xdr:col>
      <xdr:colOff>161925</xdr:colOff>
      <xdr:row>16</xdr:row>
      <xdr:rowOff>190500</xdr:rowOff>
    </xdr:to>
    <xdr:sp>
      <xdr:nvSpPr>
        <xdr:cNvPr id="59" name="Conector drept cu săgeată 107"/>
        <xdr:cNvSpPr>
          <a:spLocks/>
        </xdr:cNvSpPr>
      </xdr:nvSpPr>
      <xdr:spPr>
        <a:xfrm flipH="1">
          <a:off x="18926175" y="3324225"/>
          <a:ext cx="20002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438150</xdr:colOff>
      <xdr:row>21</xdr:row>
      <xdr:rowOff>114300</xdr:rowOff>
    </xdr:from>
    <xdr:to>
      <xdr:col>11</xdr:col>
      <xdr:colOff>28575</xdr:colOff>
      <xdr:row>21</xdr:row>
      <xdr:rowOff>133350</xdr:rowOff>
    </xdr:to>
    <xdr:sp>
      <xdr:nvSpPr>
        <xdr:cNvPr id="60" name="Conector drept 109"/>
        <xdr:cNvSpPr>
          <a:spLocks/>
        </xdr:cNvSpPr>
      </xdr:nvSpPr>
      <xdr:spPr>
        <a:xfrm flipV="1">
          <a:off x="4543425" y="4724400"/>
          <a:ext cx="38100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36</xdr:row>
      <xdr:rowOff>152400</xdr:rowOff>
    </xdr:from>
    <xdr:to>
      <xdr:col>17</xdr:col>
      <xdr:colOff>28575</xdr:colOff>
      <xdr:row>36</xdr:row>
      <xdr:rowOff>152400</xdr:rowOff>
    </xdr:to>
    <xdr:sp>
      <xdr:nvSpPr>
        <xdr:cNvPr id="61" name="Conector drept cu săgeată 110"/>
        <xdr:cNvSpPr>
          <a:spLocks/>
        </xdr:cNvSpPr>
      </xdr:nvSpPr>
      <xdr:spPr>
        <a:xfrm flipV="1">
          <a:off x="8829675" y="7639050"/>
          <a:ext cx="2286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752475</xdr:colOff>
      <xdr:row>12</xdr:row>
      <xdr:rowOff>47625</xdr:rowOff>
    </xdr:from>
    <xdr:to>
      <xdr:col>20</xdr:col>
      <xdr:colOff>752475</xdr:colOff>
      <xdr:row>14</xdr:row>
      <xdr:rowOff>142875</xdr:rowOff>
    </xdr:to>
    <xdr:sp>
      <xdr:nvSpPr>
        <xdr:cNvPr id="62" name="Conector drept cu săgeată 131"/>
        <xdr:cNvSpPr>
          <a:spLocks/>
        </xdr:cNvSpPr>
      </xdr:nvSpPr>
      <xdr:spPr>
        <a:xfrm rot="5400000">
          <a:off x="11706225" y="2428875"/>
          <a:ext cx="0" cy="4381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257175</xdr:colOff>
      <xdr:row>57</xdr:row>
      <xdr:rowOff>76200</xdr:rowOff>
    </xdr:from>
    <xdr:to>
      <xdr:col>16</xdr:col>
      <xdr:colOff>257175</xdr:colOff>
      <xdr:row>72</xdr:row>
      <xdr:rowOff>38100</xdr:rowOff>
    </xdr:to>
    <xdr:sp>
      <xdr:nvSpPr>
        <xdr:cNvPr id="63" name="Conector drept 6"/>
        <xdr:cNvSpPr>
          <a:spLocks/>
        </xdr:cNvSpPr>
      </xdr:nvSpPr>
      <xdr:spPr>
        <a:xfrm flipH="1">
          <a:off x="8677275" y="11353800"/>
          <a:ext cx="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114300</xdr:rowOff>
    </xdr:from>
    <xdr:to>
      <xdr:col>16</xdr:col>
      <xdr:colOff>209550</xdr:colOff>
      <xdr:row>41</xdr:row>
      <xdr:rowOff>123825</xdr:rowOff>
    </xdr:to>
    <xdr:sp>
      <xdr:nvSpPr>
        <xdr:cNvPr id="64" name="Conector drept cu săgeată 11"/>
        <xdr:cNvSpPr>
          <a:spLocks/>
        </xdr:cNvSpPr>
      </xdr:nvSpPr>
      <xdr:spPr>
        <a:xfrm rot="10800000" flipV="1">
          <a:off x="8420100" y="8582025"/>
          <a:ext cx="209550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266700</xdr:colOff>
      <xdr:row>45</xdr:row>
      <xdr:rowOff>95250</xdr:rowOff>
    </xdr:from>
    <xdr:to>
      <xdr:col>16</xdr:col>
      <xdr:colOff>171450</xdr:colOff>
      <xdr:row>45</xdr:row>
      <xdr:rowOff>104775</xdr:rowOff>
    </xdr:to>
    <xdr:sp>
      <xdr:nvSpPr>
        <xdr:cNvPr id="65" name="Conector drept cu săgeată 17"/>
        <xdr:cNvSpPr>
          <a:spLocks/>
        </xdr:cNvSpPr>
      </xdr:nvSpPr>
      <xdr:spPr>
        <a:xfrm rot="10800000" flipV="1">
          <a:off x="8410575" y="9382125"/>
          <a:ext cx="180975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114300</xdr:colOff>
      <xdr:row>16</xdr:row>
      <xdr:rowOff>76200</xdr:rowOff>
    </xdr:from>
    <xdr:to>
      <xdr:col>22</xdr:col>
      <xdr:colOff>133350</xdr:colOff>
      <xdr:row>26</xdr:row>
      <xdr:rowOff>76200</xdr:rowOff>
    </xdr:to>
    <xdr:sp>
      <xdr:nvSpPr>
        <xdr:cNvPr id="66" name="Conector drept 20"/>
        <xdr:cNvSpPr>
          <a:spLocks/>
        </xdr:cNvSpPr>
      </xdr:nvSpPr>
      <xdr:spPr>
        <a:xfrm rot="16200000" flipH="1">
          <a:off x="12792075" y="3209925"/>
          <a:ext cx="19050" cy="2419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190500</xdr:rowOff>
    </xdr:from>
    <xdr:to>
      <xdr:col>22</xdr:col>
      <xdr:colOff>114300</xdr:colOff>
      <xdr:row>21</xdr:row>
      <xdr:rowOff>190500</xdr:rowOff>
    </xdr:to>
    <xdr:sp>
      <xdr:nvSpPr>
        <xdr:cNvPr id="67" name="Conector drept cu săgeată 22"/>
        <xdr:cNvSpPr>
          <a:spLocks/>
        </xdr:cNvSpPr>
      </xdr:nvSpPr>
      <xdr:spPr>
        <a:xfrm flipH="1">
          <a:off x="12677775" y="4800600"/>
          <a:ext cx="1143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19050</xdr:colOff>
      <xdr:row>26</xdr:row>
      <xdr:rowOff>47625</xdr:rowOff>
    </xdr:from>
    <xdr:to>
      <xdr:col>22</xdr:col>
      <xdr:colOff>123825</xdr:colOff>
      <xdr:row>26</xdr:row>
      <xdr:rowOff>47625</xdr:rowOff>
    </xdr:to>
    <xdr:sp>
      <xdr:nvSpPr>
        <xdr:cNvPr id="68" name="Conector drept cu săgeată 26"/>
        <xdr:cNvSpPr>
          <a:spLocks/>
        </xdr:cNvSpPr>
      </xdr:nvSpPr>
      <xdr:spPr>
        <a:xfrm flipH="1">
          <a:off x="12696825" y="5600700"/>
          <a:ext cx="10477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85725</xdr:rowOff>
    </xdr:from>
    <xdr:to>
      <xdr:col>22</xdr:col>
      <xdr:colOff>104775</xdr:colOff>
      <xdr:row>16</xdr:row>
      <xdr:rowOff>85725</xdr:rowOff>
    </xdr:to>
    <xdr:sp>
      <xdr:nvSpPr>
        <xdr:cNvPr id="69" name="Conector drept 28"/>
        <xdr:cNvSpPr>
          <a:spLocks/>
        </xdr:cNvSpPr>
      </xdr:nvSpPr>
      <xdr:spPr>
        <a:xfrm flipH="1">
          <a:off x="12677775" y="3219450"/>
          <a:ext cx="104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257175</xdr:colOff>
      <xdr:row>62</xdr:row>
      <xdr:rowOff>114300</xdr:rowOff>
    </xdr:from>
    <xdr:to>
      <xdr:col>17</xdr:col>
      <xdr:colOff>28575</xdr:colOff>
      <xdr:row>62</xdr:row>
      <xdr:rowOff>114300</xdr:rowOff>
    </xdr:to>
    <xdr:sp>
      <xdr:nvSpPr>
        <xdr:cNvPr id="70" name="Conector drept cu săgeată 62726"/>
        <xdr:cNvSpPr>
          <a:spLocks/>
        </xdr:cNvSpPr>
      </xdr:nvSpPr>
      <xdr:spPr>
        <a:xfrm>
          <a:off x="8677275" y="12477750"/>
          <a:ext cx="3810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276225</xdr:colOff>
      <xdr:row>66</xdr:row>
      <xdr:rowOff>114300</xdr:rowOff>
    </xdr:from>
    <xdr:to>
      <xdr:col>16</xdr:col>
      <xdr:colOff>533400</xdr:colOff>
      <xdr:row>66</xdr:row>
      <xdr:rowOff>114300</xdr:rowOff>
    </xdr:to>
    <xdr:sp>
      <xdr:nvSpPr>
        <xdr:cNvPr id="71" name="Conector drept cu săgeată 62728"/>
        <xdr:cNvSpPr>
          <a:spLocks/>
        </xdr:cNvSpPr>
      </xdr:nvSpPr>
      <xdr:spPr>
        <a:xfrm flipV="1">
          <a:off x="8696325" y="13230225"/>
          <a:ext cx="25717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0</xdr:rowOff>
    </xdr:from>
    <xdr:to>
      <xdr:col>4</xdr:col>
      <xdr:colOff>19050</xdr:colOff>
      <xdr:row>7</xdr:row>
      <xdr:rowOff>9525</xdr:rowOff>
    </xdr:to>
    <xdr:sp>
      <xdr:nvSpPr>
        <xdr:cNvPr id="72" name="Conector drept cu săgeată 2"/>
        <xdr:cNvSpPr>
          <a:spLocks/>
        </xdr:cNvSpPr>
      </xdr:nvSpPr>
      <xdr:spPr>
        <a:xfrm>
          <a:off x="1676400" y="1343025"/>
          <a:ext cx="285750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21</xdr:row>
      <xdr:rowOff>66675</xdr:rowOff>
    </xdr:from>
    <xdr:to>
      <xdr:col>7</xdr:col>
      <xdr:colOff>47625</xdr:colOff>
      <xdr:row>21</xdr:row>
      <xdr:rowOff>66675</xdr:rowOff>
    </xdr:to>
    <xdr:sp>
      <xdr:nvSpPr>
        <xdr:cNvPr id="73" name="Conector drept cu săgeată 5"/>
        <xdr:cNvSpPr>
          <a:spLocks/>
        </xdr:cNvSpPr>
      </xdr:nvSpPr>
      <xdr:spPr>
        <a:xfrm>
          <a:off x="2247900" y="4676775"/>
          <a:ext cx="17145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42</xdr:row>
      <xdr:rowOff>0</xdr:rowOff>
    </xdr:from>
    <xdr:to>
      <xdr:col>19</xdr:col>
      <xdr:colOff>180975</xdr:colOff>
      <xdr:row>42</xdr:row>
      <xdr:rowOff>19050</xdr:rowOff>
    </xdr:to>
    <xdr:sp>
      <xdr:nvSpPr>
        <xdr:cNvPr id="74" name="Conector drept cu săgeată 9"/>
        <xdr:cNvSpPr>
          <a:spLocks/>
        </xdr:cNvSpPr>
      </xdr:nvSpPr>
      <xdr:spPr>
        <a:xfrm flipH="1">
          <a:off x="10668000" y="8629650"/>
          <a:ext cx="171450" cy="190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276225</xdr:colOff>
      <xdr:row>57</xdr:row>
      <xdr:rowOff>95250</xdr:rowOff>
    </xdr:from>
    <xdr:to>
      <xdr:col>17</xdr:col>
      <xdr:colOff>9525</xdr:colOff>
      <xdr:row>57</xdr:row>
      <xdr:rowOff>95250</xdr:rowOff>
    </xdr:to>
    <xdr:sp>
      <xdr:nvSpPr>
        <xdr:cNvPr id="75" name="Conector drept 62720"/>
        <xdr:cNvSpPr>
          <a:spLocks/>
        </xdr:cNvSpPr>
      </xdr:nvSpPr>
      <xdr:spPr>
        <a:xfrm>
          <a:off x="8696325" y="11372850"/>
          <a:ext cx="342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438150</xdr:colOff>
      <xdr:row>21</xdr:row>
      <xdr:rowOff>114300</xdr:rowOff>
    </xdr:from>
    <xdr:to>
      <xdr:col>11</xdr:col>
      <xdr:colOff>28575</xdr:colOff>
      <xdr:row>21</xdr:row>
      <xdr:rowOff>133350</xdr:rowOff>
    </xdr:to>
    <xdr:sp>
      <xdr:nvSpPr>
        <xdr:cNvPr id="76" name="Conector drept 109"/>
        <xdr:cNvSpPr>
          <a:spLocks/>
        </xdr:cNvSpPr>
      </xdr:nvSpPr>
      <xdr:spPr>
        <a:xfrm flipV="1">
          <a:off x="4543425" y="4724400"/>
          <a:ext cx="38100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228600</xdr:colOff>
      <xdr:row>16</xdr:row>
      <xdr:rowOff>95250</xdr:rowOff>
    </xdr:from>
    <xdr:to>
      <xdr:col>28</xdr:col>
      <xdr:colOff>114300</xdr:colOff>
      <xdr:row>16</xdr:row>
      <xdr:rowOff>104775</xdr:rowOff>
    </xdr:to>
    <xdr:sp>
      <xdr:nvSpPr>
        <xdr:cNvPr id="77" name="Straight Connector 118"/>
        <xdr:cNvSpPr>
          <a:spLocks/>
        </xdr:cNvSpPr>
      </xdr:nvSpPr>
      <xdr:spPr>
        <a:xfrm>
          <a:off x="15087600" y="3228975"/>
          <a:ext cx="123825" cy="9525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219075</xdr:colOff>
      <xdr:row>26</xdr:row>
      <xdr:rowOff>114300</xdr:rowOff>
    </xdr:from>
    <xdr:to>
      <xdr:col>28</xdr:col>
      <xdr:colOff>180975</xdr:colOff>
      <xdr:row>26</xdr:row>
      <xdr:rowOff>114300</xdr:rowOff>
    </xdr:to>
    <xdr:sp>
      <xdr:nvSpPr>
        <xdr:cNvPr id="78" name="Straight Arrow Connector 118"/>
        <xdr:cNvSpPr>
          <a:spLocks/>
        </xdr:cNvSpPr>
      </xdr:nvSpPr>
      <xdr:spPr>
        <a:xfrm rot="10800000">
          <a:off x="15078075" y="5667375"/>
          <a:ext cx="20002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180975</xdr:colOff>
      <xdr:row>21</xdr:row>
      <xdr:rowOff>95250</xdr:rowOff>
    </xdr:from>
    <xdr:to>
      <xdr:col>28</xdr:col>
      <xdr:colOff>180975</xdr:colOff>
      <xdr:row>21</xdr:row>
      <xdr:rowOff>95250</xdr:rowOff>
    </xdr:to>
    <xdr:sp>
      <xdr:nvSpPr>
        <xdr:cNvPr id="79" name="Straight Arrow Connector 120"/>
        <xdr:cNvSpPr>
          <a:spLocks/>
        </xdr:cNvSpPr>
      </xdr:nvSpPr>
      <xdr:spPr>
        <a:xfrm rot="10800000">
          <a:off x="15039975" y="4705350"/>
          <a:ext cx="23812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219075</xdr:colOff>
      <xdr:row>41</xdr:row>
      <xdr:rowOff>114300</xdr:rowOff>
    </xdr:from>
    <xdr:to>
      <xdr:col>29</xdr:col>
      <xdr:colOff>0</xdr:colOff>
      <xdr:row>41</xdr:row>
      <xdr:rowOff>133350</xdr:rowOff>
    </xdr:to>
    <xdr:sp>
      <xdr:nvSpPr>
        <xdr:cNvPr id="80" name="Straight Arrow Connector 121"/>
        <xdr:cNvSpPr>
          <a:spLocks/>
        </xdr:cNvSpPr>
      </xdr:nvSpPr>
      <xdr:spPr>
        <a:xfrm rot="10800000" flipV="1">
          <a:off x="15078075" y="8582025"/>
          <a:ext cx="209550" cy="190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209550</xdr:colOff>
      <xdr:row>36</xdr:row>
      <xdr:rowOff>114300</xdr:rowOff>
    </xdr:from>
    <xdr:to>
      <xdr:col>28</xdr:col>
      <xdr:colOff>161925</xdr:colOff>
      <xdr:row>36</xdr:row>
      <xdr:rowOff>114300</xdr:rowOff>
    </xdr:to>
    <xdr:sp>
      <xdr:nvSpPr>
        <xdr:cNvPr id="81" name="Straight Arrow Connector 124"/>
        <xdr:cNvSpPr>
          <a:spLocks/>
        </xdr:cNvSpPr>
      </xdr:nvSpPr>
      <xdr:spPr>
        <a:xfrm rot="16200000" flipV="1">
          <a:off x="15068550" y="7600950"/>
          <a:ext cx="1905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123825</xdr:colOff>
      <xdr:row>57</xdr:row>
      <xdr:rowOff>95250</xdr:rowOff>
    </xdr:from>
    <xdr:to>
      <xdr:col>16</xdr:col>
      <xdr:colOff>123825</xdr:colOff>
      <xdr:row>67</xdr:row>
      <xdr:rowOff>19050</xdr:rowOff>
    </xdr:to>
    <xdr:sp>
      <xdr:nvSpPr>
        <xdr:cNvPr id="82" name="Straight Connector 112"/>
        <xdr:cNvSpPr>
          <a:spLocks/>
        </xdr:cNvSpPr>
      </xdr:nvSpPr>
      <xdr:spPr>
        <a:xfrm rot="5400000">
          <a:off x="8543925" y="11372850"/>
          <a:ext cx="0" cy="1933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57</xdr:row>
      <xdr:rowOff>142875</xdr:rowOff>
    </xdr:from>
    <xdr:to>
      <xdr:col>16</xdr:col>
      <xdr:colOff>123825</xdr:colOff>
      <xdr:row>57</xdr:row>
      <xdr:rowOff>152400</xdr:rowOff>
    </xdr:to>
    <xdr:sp>
      <xdr:nvSpPr>
        <xdr:cNvPr id="83" name="Straight Connector 114"/>
        <xdr:cNvSpPr>
          <a:spLocks/>
        </xdr:cNvSpPr>
      </xdr:nvSpPr>
      <xdr:spPr>
        <a:xfrm flipV="1">
          <a:off x="8420100" y="11420475"/>
          <a:ext cx="1238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247650</xdr:colOff>
      <xdr:row>63</xdr:row>
      <xdr:rowOff>0</xdr:rowOff>
    </xdr:from>
    <xdr:to>
      <xdr:col>16</xdr:col>
      <xdr:colOff>123825</xdr:colOff>
      <xdr:row>63</xdr:row>
      <xdr:rowOff>38100</xdr:rowOff>
    </xdr:to>
    <xdr:sp>
      <xdr:nvSpPr>
        <xdr:cNvPr id="84" name="Straight Arrow Connector 116"/>
        <xdr:cNvSpPr>
          <a:spLocks/>
        </xdr:cNvSpPr>
      </xdr:nvSpPr>
      <xdr:spPr>
        <a:xfrm rot="10800000" flipV="1">
          <a:off x="8391525" y="12515850"/>
          <a:ext cx="152400" cy="381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200025</xdr:colOff>
      <xdr:row>67</xdr:row>
      <xdr:rowOff>38100</xdr:rowOff>
    </xdr:from>
    <xdr:to>
      <xdr:col>16</xdr:col>
      <xdr:colOff>152400</xdr:colOff>
      <xdr:row>67</xdr:row>
      <xdr:rowOff>38100</xdr:rowOff>
    </xdr:to>
    <xdr:sp>
      <xdr:nvSpPr>
        <xdr:cNvPr id="85" name="Straight Arrow Connector 122"/>
        <xdr:cNvSpPr>
          <a:spLocks/>
        </xdr:cNvSpPr>
      </xdr:nvSpPr>
      <xdr:spPr>
        <a:xfrm rot="10800000">
          <a:off x="8343900" y="13325475"/>
          <a:ext cx="2286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1152525</xdr:colOff>
      <xdr:row>23</xdr:row>
      <xdr:rowOff>19050</xdr:rowOff>
    </xdr:from>
    <xdr:to>
      <xdr:col>2</xdr:col>
      <xdr:colOff>1171575</xdr:colOff>
      <xdr:row>24</xdr:row>
      <xdr:rowOff>152400</xdr:rowOff>
    </xdr:to>
    <xdr:sp>
      <xdr:nvSpPr>
        <xdr:cNvPr id="86" name="Straight Arrow Connector 169"/>
        <xdr:cNvSpPr>
          <a:spLocks/>
        </xdr:cNvSpPr>
      </xdr:nvSpPr>
      <xdr:spPr>
        <a:xfrm flipH="1">
          <a:off x="1419225" y="5029200"/>
          <a:ext cx="19050" cy="3333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95250</xdr:colOff>
      <xdr:row>36</xdr:row>
      <xdr:rowOff>57150</xdr:rowOff>
    </xdr:from>
    <xdr:to>
      <xdr:col>2</xdr:col>
      <xdr:colOff>47625</xdr:colOff>
      <xdr:row>36</xdr:row>
      <xdr:rowOff>66675</xdr:rowOff>
    </xdr:to>
    <xdr:sp>
      <xdr:nvSpPr>
        <xdr:cNvPr id="87" name="Straight Arrow Connector 117"/>
        <xdr:cNvSpPr>
          <a:spLocks/>
        </xdr:cNvSpPr>
      </xdr:nvSpPr>
      <xdr:spPr>
        <a:xfrm>
          <a:off x="95250" y="7543800"/>
          <a:ext cx="219075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161925</xdr:colOff>
      <xdr:row>42</xdr:row>
      <xdr:rowOff>228600</xdr:rowOff>
    </xdr:from>
    <xdr:to>
      <xdr:col>3</xdr:col>
      <xdr:colOff>161925</xdr:colOff>
      <xdr:row>43</xdr:row>
      <xdr:rowOff>209550</xdr:rowOff>
    </xdr:to>
    <xdr:sp>
      <xdr:nvSpPr>
        <xdr:cNvPr id="88" name="Straight Arrow Connector 128"/>
        <xdr:cNvSpPr>
          <a:spLocks/>
        </xdr:cNvSpPr>
      </xdr:nvSpPr>
      <xdr:spPr>
        <a:xfrm rot="5400000">
          <a:off x="1800225" y="8858250"/>
          <a:ext cx="0" cy="238125"/>
        </a:xfrm>
        <a:prstGeom prst="straightConnector1">
          <a:avLst/>
        </a:prstGeom>
        <a:noFill/>
        <a:ln w="9525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7</xdr:col>
      <xdr:colOff>57150</xdr:colOff>
      <xdr:row>26</xdr:row>
      <xdr:rowOff>142875</xdr:rowOff>
    </xdr:to>
    <xdr:sp>
      <xdr:nvSpPr>
        <xdr:cNvPr id="89" name="Straight Arrow Connector 130"/>
        <xdr:cNvSpPr>
          <a:spLocks/>
        </xdr:cNvSpPr>
      </xdr:nvSpPr>
      <xdr:spPr>
        <a:xfrm>
          <a:off x="2228850" y="5667375"/>
          <a:ext cx="200025" cy="285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42</xdr:row>
      <xdr:rowOff>0</xdr:rowOff>
    </xdr:from>
    <xdr:to>
      <xdr:col>7</xdr:col>
      <xdr:colOff>57150</xdr:colOff>
      <xdr:row>42</xdr:row>
      <xdr:rowOff>28575</xdr:rowOff>
    </xdr:to>
    <xdr:sp>
      <xdr:nvSpPr>
        <xdr:cNvPr id="90" name="Straight Arrow Connector 134"/>
        <xdr:cNvSpPr>
          <a:spLocks/>
        </xdr:cNvSpPr>
      </xdr:nvSpPr>
      <xdr:spPr>
        <a:xfrm rot="5400000" flipH="1" flipV="1">
          <a:off x="2247900" y="8629650"/>
          <a:ext cx="180975" cy="285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19050</xdr:rowOff>
    </xdr:from>
    <xdr:to>
      <xdr:col>11</xdr:col>
      <xdr:colOff>857250</xdr:colOff>
      <xdr:row>20</xdr:row>
      <xdr:rowOff>19050</xdr:rowOff>
    </xdr:to>
    <xdr:sp>
      <xdr:nvSpPr>
        <xdr:cNvPr id="91" name="Straight Arrow Connector 136"/>
        <xdr:cNvSpPr>
          <a:spLocks/>
        </xdr:cNvSpPr>
      </xdr:nvSpPr>
      <xdr:spPr>
        <a:xfrm rot="5400000">
          <a:off x="5410200" y="4171950"/>
          <a:ext cx="0" cy="1619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161925</xdr:colOff>
      <xdr:row>16</xdr:row>
      <xdr:rowOff>76200</xdr:rowOff>
    </xdr:from>
    <xdr:to>
      <xdr:col>16</xdr:col>
      <xdr:colOff>200025</xdr:colOff>
      <xdr:row>45</xdr:row>
      <xdr:rowOff>123825</xdr:rowOff>
    </xdr:to>
    <xdr:sp>
      <xdr:nvSpPr>
        <xdr:cNvPr id="92" name="Straight Connector 141"/>
        <xdr:cNvSpPr>
          <a:spLocks/>
        </xdr:cNvSpPr>
      </xdr:nvSpPr>
      <xdr:spPr>
        <a:xfrm rot="16200000" flipH="1">
          <a:off x="8582025" y="3209925"/>
          <a:ext cx="38100" cy="6200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247650</xdr:colOff>
      <xdr:row>26</xdr:row>
      <xdr:rowOff>114300</xdr:rowOff>
    </xdr:from>
    <xdr:to>
      <xdr:col>16</xdr:col>
      <xdr:colOff>171450</xdr:colOff>
      <xdr:row>26</xdr:row>
      <xdr:rowOff>123825</xdr:rowOff>
    </xdr:to>
    <xdr:sp>
      <xdr:nvSpPr>
        <xdr:cNvPr id="93" name="Straight Arrow Connector 143"/>
        <xdr:cNvSpPr>
          <a:spLocks/>
        </xdr:cNvSpPr>
      </xdr:nvSpPr>
      <xdr:spPr>
        <a:xfrm rot="10800000">
          <a:off x="8391525" y="5667375"/>
          <a:ext cx="200025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190500</xdr:rowOff>
    </xdr:from>
    <xdr:to>
      <xdr:col>16</xdr:col>
      <xdr:colOff>180975</xdr:colOff>
      <xdr:row>31</xdr:row>
      <xdr:rowOff>200025</xdr:rowOff>
    </xdr:to>
    <xdr:sp>
      <xdr:nvSpPr>
        <xdr:cNvPr id="94" name="Straight Arrow Connector 145"/>
        <xdr:cNvSpPr>
          <a:spLocks/>
        </xdr:cNvSpPr>
      </xdr:nvSpPr>
      <xdr:spPr>
        <a:xfrm rot="10800000" flipV="1">
          <a:off x="8410575" y="6638925"/>
          <a:ext cx="190500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57150</xdr:colOff>
      <xdr:row>23</xdr:row>
      <xdr:rowOff>19050</xdr:rowOff>
    </xdr:from>
    <xdr:to>
      <xdr:col>18</xdr:col>
      <xdr:colOff>66675</xdr:colOff>
      <xdr:row>25</xdr:row>
      <xdr:rowOff>38100</xdr:rowOff>
    </xdr:to>
    <xdr:sp>
      <xdr:nvSpPr>
        <xdr:cNvPr id="95" name="Straight Arrow Connector 149"/>
        <xdr:cNvSpPr>
          <a:spLocks/>
        </xdr:cNvSpPr>
      </xdr:nvSpPr>
      <xdr:spPr>
        <a:xfrm rot="16200000" flipH="1">
          <a:off x="10382250" y="5029200"/>
          <a:ext cx="9525" cy="390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114300</xdr:colOff>
      <xdr:row>21</xdr:row>
      <xdr:rowOff>28575</xdr:rowOff>
    </xdr:from>
    <xdr:to>
      <xdr:col>19</xdr:col>
      <xdr:colOff>123825</xdr:colOff>
      <xdr:row>32</xdr:row>
      <xdr:rowOff>9525</xdr:rowOff>
    </xdr:to>
    <xdr:sp>
      <xdr:nvSpPr>
        <xdr:cNvPr id="96" name="Straight Connector 151"/>
        <xdr:cNvSpPr>
          <a:spLocks/>
        </xdr:cNvSpPr>
      </xdr:nvSpPr>
      <xdr:spPr>
        <a:xfrm rot="16200000" flipH="1">
          <a:off x="10772775" y="4638675"/>
          <a:ext cx="9525" cy="2057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295275</xdr:colOff>
      <xdr:row>26</xdr:row>
      <xdr:rowOff>95250</xdr:rowOff>
    </xdr:from>
    <xdr:to>
      <xdr:col>19</xdr:col>
      <xdr:colOff>152400</xdr:colOff>
      <xdr:row>26</xdr:row>
      <xdr:rowOff>104775</xdr:rowOff>
    </xdr:to>
    <xdr:sp>
      <xdr:nvSpPr>
        <xdr:cNvPr id="97" name="Straight Arrow Connector 153"/>
        <xdr:cNvSpPr>
          <a:spLocks/>
        </xdr:cNvSpPr>
      </xdr:nvSpPr>
      <xdr:spPr>
        <a:xfrm rot="10800000" flipV="1">
          <a:off x="10620375" y="5648325"/>
          <a:ext cx="190500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295275</xdr:colOff>
      <xdr:row>32</xdr:row>
      <xdr:rowOff>9525</xdr:rowOff>
    </xdr:from>
    <xdr:to>
      <xdr:col>19</xdr:col>
      <xdr:colOff>114300</xdr:colOff>
      <xdr:row>32</xdr:row>
      <xdr:rowOff>9525</xdr:rowOff>
    </xdr:to>
    <xdr:sp>
      <xdr:nvSpPr>
        <xdr:cNvPr id="98" name="Straight Arrow Connector 155"/>
        <xdr:cNvSpPr>
          <a:spLocks/>
        </xdr:cNvSpPr>
      </xdr:nvSpPr>
      <xdr:spPr>
        <a:xfrm rot="10800000" flipV="1">
          <a:off x="10620375" y="6696075"/>
          <a:ext cx="1524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57150</xdr:rowOff>
    </xdr:from>
    <xdr:to>
      <xdr:col>19</xdr:col>
      <xdr:colOff>142875</xdr:colOff>
      <xdr:row>21</xdr:row>
      <xdr:rowOff>57150</xdr:rowOff>
    </xdr:to>
    <xdr:sp>
      <xdr:nvSpPr>
        <xdr:cNvPr id="99" name="Straight Connector 157"/>
        <xdr:cNvSpPr>
          <a:spLocks/>
        </xdr:cNvSpPr>
      </xdr:nvSpPr>
      <xdr:spPr>
        <a:xfrm>
          <a:off x="10658475" y="4667250"/>
          <a:ext cx="142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142875</xdr:colOff>
      <xdr:row>36</xdr:row>
      <xdr:rowOff>19050</xdr:rowOff>
    </xdr:from>
    <xdr:to>
      <xdr:col>19</xdr:col>
      <xdr:colOff>152400</xdr:colOff>
      <xdr:row>45</xdr:row>
      <xdr:rowOff>95250</xdr:rowOff>
    </xdr:to>
    <xdr:sp>
      <xdr:nvSpPr>
        <xdr:cNvPr id="100" name="Straight Connector 160"/>
        <xdr:cNvSpPr>
          <a:spLocks/>
        </xdr:cNvSpPr>
      </xdr:nvSpPr>
      <xdr:spPr>
        <a:xfrm rot="16200000" flipH="1">
          <a:off x="10801350" y="7505700"/>
          <a:ext cx="9525" cy="1876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323850</xdr:colOff>
      <xdr:row>45</xdr:row>
      <xdr:rowOff>123825</xdr:rowOff>
    </xdr:from>
    <xdr:to>
      <xdr:col>19</xdr:col>
      <xdr:colOff>180975</xdr:colOff>
      <xdr:row>45</xdr:row>
      <xdr:rowOff>133350</xdr:rowOff>
    </xdr:to>
    <xdr:sp>
      <xdr:nvSpPr>
        <xdr:cNvPr id="101" name="Straight Arrow Connector 162"/>
        <xdr:cNvSpPr>
          <a:spLocks/>
        </xdr:cNvSpPr>
      </xdr:nvSpPr>
      <xdr:spPr>
        <a:xfrm rot="10800000">
          <a:off x="10648950" y="9410700"/>
          <a:ext cx="190500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276225</xdr:colOff>
      <xdr:row>36</xdr:row>
      <xdr:rowOff>95250</xdr:rowOff>
    </xdr:from>
    <xdr:to>
      <xdr:col>19</xdr:col>
      <xdr:colOff>123825</xdr:colOff>
      <xdr:row>36</xdr:row>
      <xdr:rowOff>95250</xdr:rowOff>
    </xdr:to>
    <xdr:sp>
      <xdr:nvSpPr>
        <xdr:cNvPr id="102" name="Straight Connector 164"/>
        <xdr:cNvSpPr>
          <a:spLocks/>
        </xdr:cNvSpPr>
      </xdr:nvSpPr>
      <xdr:spPr>
        <a:xfrm rot="10800000">
          <a:off x="10601325" y="7581900"/>
          <a:ext cx="180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476250</xdr:colOff>
      <xdr:row>50</xdr:row>
      <xdr:rowOff>152400</xdr:rowOff>
    </xdr:from>
    <xdr:to>
      <xdr:col>17</xdr:col>
      <xdr:colOff>28575</xdr:colOff>
      <xdr:row>51</xdr:row>
      <xdr:rowOff>9525</xdr:rowOff>
    </xdr:to>
    <xdr:sp>
      <xdr:nvSpPr>
        <xdr:cNvPr id="103" name="Straight Arrow Connector 167"/>
        <xdr:cNvSpPr>
          <a:spLocks/>
        </xdr:cNvSpPr>
      </xdr:nvSpPr>
      <xdr:spPr>
        <a:xfrm flipV="1">
          <a:off x="8896350" y="10210800"/>
          <a:ext cx="161925" cy="190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200025</xdr:colOff>
      <xdr:row>31</xdr:row>
      <xdr:rowOff>47625</xdr:rowOff>
    </xdr:from>
    <xdr:to>
      <xdr:col>28</xdr:col>
      <xdr:colOff>142875</xdr:colOff>
      <xdr:row>31</xdr:row>
      <xdr:rowOff>47625</xdr:rowOff>
    </xdr:to>
    <xdr:sp>
      <xdr:nvSpPr>
        <xdr:cNvPr id="104" name="Straight Arrow Connector 176"/>
        <xdr:cNvSpPr>
          <a:spLocks/>
        </xdr:cNvSpPr>
      </xdr:nvSpPr>
      <xdr:spPr>
        <a:xfrm rot="10800000">
          <a:off x="15059025" y="6496050"/>
          <a:ext cx="18097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57</xdr:row>
      <xdr:rowOff>57150</xdr:rowOff>
    </xdr:from>
    <xdr:to>
      <xdr:col>24</xdr:col>
      <xdr:colOff>9525</xdr:colOff>
      <xdr:row>75</xdr:row>
      <xdr:rowOff>123825</xdr:rowOff>
    </xdr:to>
    <xdr:sp>
      <xdr:nvSpPr>
        <xdr:cNvPr id="105" name="Straight Connector 178"/>
        <xdr:cNvSpPr>
          <a:spLocks/>
        </xdr:cNvSpPr>
      </xdr:nvSpPr>
      <xdr:spPr>
        <a:xfrm rot="5400000">
          <a:off x="12925425" y="11334750"/>
          <a:ext cx="0" cy="3476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295275</xdr:colOff>
      <xdr:row>75</xdr:row>
      <xdr:rowOff>104775</xdr:rowOff>
    </xdr:from>
    <xdr:to>
      <xdr:col>24</xdr:col>
      <xdr:colOff>0</xdr:colOff>
      <xdr:row>75</xdr:row>
      <xdr:rowOff>133350</xdr:rowOff>
    </xdr:to>
    <xdr:sp>
      <xdr:nvSpPr>
        <xdr:cNvPr id="106" name="Straight Arrow Connector 180"/>
        <xdr:cNvSpPr>
          <a:spLocks/>
        </xdr:cNvSpPr>
      </xdr:nvSpPr>
      <xdr:spPr>
        <a:xfrm rot="10800000" flipV="1">
          <a:off x="12668250" y="14792325"/>
          <a:ext cx="247650" cy="285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266700</xdr:colOff>
      <xdr:row>71</xdr:row>
      <xdr:rowOff>19050</xdr:rowOff>
    </xdr:from>
    <xdr:to>
      <xdr:col>24</xdr:col>
      <xdr:colOff>28575</xdr:colOff>
      <xdr:row>71</xdr:row>
      <xdr:rowOff>28575</xdr:rowOff>
    </xdr:to>
    <xdr:sp>
      <xdr:nvSpPr>
        <xdr:cNvPr id="107" name="Straight Arrow Connector 182"/>
        <xdr:cNvSpPr>
          <a:spLocks/>
        </xdr:cNvSpPr>
      </xdr:nvSpPr>
      <xdr:spPr>
        <a:xfrm rot="10800000">
          <a:off x="12639675" y="13906500"/>
          <a:ext cx="304800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276225</xdr:colOff>
      <xdr:row>66</xdr:row>
      <xdr:rowOff>47625</xdr:rowOff>
    </xdr:from>
    <xdr:to>
      <xdr:col>24</xdr:col>
      <xdr:colOff>19050</xdr:colOff>
      <xdr:row>66</xdr:row>
      <xdr:rowOff>76200</xdr:rowOff>
    </xdr:to>
    <xdr:sp>
      <xdr:nvSpPr>
        <xdr:cNvPr id="108" name="Straight Arrow Connector 184"/>
        <xdr:cNvSpPr>
          <a:spLocks/>
        </xdr:cNvSpPr>
      </xdr:nvSpPr>
      <xdr:spPr>
        <a:xfrm rot="10800000" flipV="1">
          <a:off x="12649200" y="13163550"/>
          <a:ext cx="285750" cy="285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266700</xdr:colOff>
      <xdr:row>62</xdr:row>
      <xdr:rowOff>104775</xdr:rowOff>
    </xdr:from>
    <xdr:to>
      <xdr:col>24</xdr:col>
      <xdr:colOff>19050</xdr:colOff>
      <xdr:row>62</xdr:row>
      <xdr:rowOff>114300</xdr:rowOff>
    </xdr:to>
    <xdr:sp>
      <xdr:nvSpPr>
        <xdr:cNvPr id="109" name="Straight Arrow Connector 186"/>
        <xdr:cNvSpPr>
          <a:spLocks/>
        </xdr:cNvSpPr>
      </xdr:nvSpPr>
      <xdr:spPr>
        <a:xfrm rot="10800000" flipV="1">
          <a:off x="12639675" y="12468225"/>
          <a:ext cx="295275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276225</xdr:colOff>
      <xdr:row>57</xdr:row>
      <xdr:rowOff>95250</xdr:rowOff>
    </xdr:from>
    <xdr:to>
      <xdr:col>24</xdr:col>
      <xdr:colOff>9525</xdr:colOff>
      <xdr:row>57</xdr:row>
      <xdr:rowOff>95250</xdr:rowOff>
    </xdr:to>
    <xdr:sp>
      <xdr:nvSpPr>
        <xdr:cNvPr id="110" name="Straight Connector 188"/>
        <xdr:cNvSpPr>
          <a:spLocks/>
        </xdr:cNvSpPr>
      </xdr:nvSpPr>
      <xdr:spPr>
        <a:xfrm rot="10800000">
          <a:off x="12649200" y="11372850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238125</xdr:colOff>
      <xdr:row>72</xdr:row>
      <xdr:rowOff>95250</xdr:rowOff>
    </xdr:from>
    <xdr:to>
      <xdr:col>16</xdr:col>
      <xdr:colOff>581025</xdr:colOff>
      <xdr:row>72</xdr:row>
      <xdr:rowOff>95250</xdr:rowOff>
    </xdr:to>
    <xdr:sp>
      <xdr:nvSpPr>
        <xdr:cNvPr id="111" name="Straight Arrow Connector 4"/>
        <xdr:cNvSpPr>
          <a:spLocks/>
        </xdr:cNvSpPr>
      </xdr:nvSpPr>
      <xdr:spPr>
        <a:xfrm>
          <a:off x="8658225" y="14154150"/>
          <a:ext cx="3429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117"/>
  <sheetViews>
    <sheetView showGridLines="0" tabSelected="1" zoomScale="90" zoomScaleNormal="90" zoomScaleSheetLayoutView="90" zoomScalePageLayoutView="40" workbookViewId="0" topLeftCell="A1">
      <selection activeCell="AE8" sqref="AE8"/>
    </sheetView>
  </sheetViews>
  <sheetFormatPr defaultColWidth="9.140625" defaultRowHeight="15"/>
  <cols>
    <col min="1" max="1" width="1.57421875" style="1" customWidth="1"/>
    <col min="2" max="2" width="2.421875" style="1" customWidth="1"/>
    <col min="3" max="3" width="20.57421875" style="1" customWidth="1"/>
    <col min="4" max="4" width="4.57421875" style="2" customWidth="1"/>
    <col min="5" max="5" width="3.421875" style="1" customWidth="1"/>
    <col min="6" max="6" width="2.8515625" style="1" customWidth="1"/>
    <col min="7" max="7" width="0.13671875" style="1" customWidth="1"/>
    <col min="8" max="8" width="18.57421875" style="1" customWidth="1"/>
    <col min="9" max="9" width="4.00390625" style="2" customWidth="1"/>
    <col min="10" max="10" width="3.421875" style="1" customWidth="1"/>
    <col min="11" max="11" width="6.7109375" style="1" customWidth="1"/>
    <col min="12" max="12" width="23.140625" style="1" customWidth="1"/>
    <col min="13" max="13" width="4.57421875" style="2" customWidth="1"/>
    <col min="14" max="14" width="3.7109375" style="1" customWidth="1"/>
    <col min="15" max="15" width="22.421875" style="1" customWidth="1"/>
    <col min="16" max="16" width="4.140625" style="2" customWidth="1"/>
    <col min="17" max="17" width="9.140625" style="1" customWidth="1"/>
    <col min="18" max="18" width="19.421875" style="1" customWidth="1"/>
    <col min="19" max="19" width="5.00390625" style="2" customWidth="1"/>
    <col min="20" max="20" width="4.421875" style="1" customWidth="1"/>
    <col min="21" max="21" width="21.28125" style="1" customWidth="1"/>
    <col min="22" max="22" width="4.57421875" style="2" customWidth="1"/>
    <col min="23" max="23" width="2.7109375" style="1" customWidth="1"/>
    <col min="24" max="24" width="0.85546875" style="1" customWidth="1"/>
    <col min="25" max="25" width="3.8515625" style="1" customWidth="1"/>
    <col min="26" max="26" width="0" style="1" hidden="1" customWidth="1"/>
    <col min="27" max="27" width="25.28125" style="1" customWidth="1"/>
    <col min="28" max="28" width="3.57421875" style="2" customWidth="1"/>
    <col min="29" max="30" width="2.8515625" style="1" customWidth="1"/>
    <col min="31" max="31" width="18.57421875" style="1" customWidth="1"/>
    <col min="32" max="32" width="4.28125" style="2" customWidth="1"/>
    <col min="33" max="33" width="5.8515625" style="2" customWidth="1"/>
    <col min="34" max="34" width="1.421875" style="1" customWidth="1"/>
    <col min="35" max="35" width="9.8515625" style="3" customWidth="1"/>
    <col min="36" max="36" width="7.00390625" style="1" customWidth="1"/>
    <col min="37" max="37" width="5.28125" style="2" customWidth="1"/>
    <col min="38" max="38" width="5.7109375" style="1" customWidth="1"/>
    <col min="39" max="39" width="2.140625" style="3" customWidth="1"/>
    <col min="40" max="16384" width="9.140625" style="1" customWidth="1"/>
  </cols>
  <sheetData>
    <row r="1" spans="3:32" ht="15.75">
      <c r="C1" s="144" t="s">
        <v>1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</row>
    <row r="2" spans="3:32" ht="19.5" customHeight="1" thickBot="1">
      <c r="C2" s="144" t="s">
        <v>59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</row>
    <row r="3" spans="35:36" ht="11.25" customHeight="1" thickBot="1">
      <c r="AI3" s="123" t="s">
        <v>0</v>
      </c>
      <c r="AJ3" s="123"/>
    </row>
    <row r="4" spans="35:36" ht="12.75" customHeight="1" thickBot="1">
      <c r="AI4" s="123"/>
      <c r="AJ4" s="123"/>
    </row>
    <row r="5" ht="13.5" customHeight="1" thickBot="1">
      <c r="AA5" s="7"/>
    </row>
    <row r="6" spans="12:38" ht="18.75" customHeight="1" thickBot="1">
      <c r="L6" s="171" t="s">
        <v>2</v>
      </c>
      <c r="AA6" s="7"/>
      <c r="AF6" s="8"/>
      <c r="AG6" s="9"/>
      <c r="AI6" s="151"/>
      <c r="AJ6" s="151"/>
      <c r="AL6" s="11"/>
    </row>
    <row r="7" spans="3:38" ht="14.25" customHeight="1" thickBot="1">
      <c r="C7" s="145" t="s">
        <v>3</v>
      </c>
      <c r="E7" s="172" t="s">
        <v>54</v>
      </c>
      <c r="F7" s="173"/>
      <c r="G7" s="173"/>
      <c r="H7" s="174"/>
      <c r="I7" s="93">
        <v>0</v>
      </c>
      <c r="L7" s="171"/>
      <c r="M7" s="1"/>
      <c r="O7" s="152" t="s">
        <v>4</v>
      </c>
      <c r="P7" s="12">
        <v>0</v>
      </c>
      <c r="Q7" s="11"/>
      <c r="R7" s="11"/>
      <c r="S7" s="13"/>
      <c r="T7" s="11"/>
      <c r="U7" s="131" t="s">
        <v>5</v>
      </c>
      <c r="V7" s="131">
        <v>1</v>
      </c>
      <c r="W7" s="11"/>
      <c r="X7" s="11"/>
      <c r="Y7" s="11"/>
      <c r="Z7" s="13"/>
      <c r="AA7" s="9"/>
      <c r="AH7" s="14"/>
      <c r="AI7" s="70"/>
      <c r="AJ7" s="70"/>
      <c r="AK7" s="13"/>
      <c r="AL7" s="11"/>
    </row>
    <row r="8" spans="3:38" ht="16.5" customHeight="1" thickBot="1">
      <c r="C8" s="146"/>
      <c r="E8" s="175"/>
      <c r="F8" s="176"/>
      <c r="G8" s="176"/>
      <c r="H8" s="177"/>
      <c r="I8" s="94">
        <v>1</v>
      </c>
      <c r="L8" s="60" t="s">
        <v>88</v>
      </c>
      <c r="M8" s="1"/>
      <c r="O8" s="152"/>
      <c r="P8" s="16">
        <v>2</v>
      </c>
      <c r="Q8" s="11"/>
      <c r="S8" s="13"/>
      <c r="T8" s="11"/>
      <c r="U8" s="133"/>
      <c r="V8" s="133"/>
      <c r="W8" s="11"/>
      <c r="X8" s="11"/>
      <c r="Y8" s="11"/>
      <c r="Z8" s="13"/>
      <c r="AA8" s="9"/>
      <c r="AH8" s="14"/>
      <c r="AI8" s="70"/>
      <c r="AJ8" s="70"/>
      <c r="AK8" s="13"/>
      <c r="AL8" s="11"/>
    </row>
    <row r="9" spans="3:37" ht="17.25" customHeight="1" thickBot="1">
      <c r="C9" s="147"/>
      <c r="E9" s="178"/>
      <c r="F9" s="179"/>
      <c r="G9" s="179"/>
      <c r="H9" s="180"/>
      <c r="I9" s="89">
        <v>1</v>
      </c>
      <c r="M9" s="1"/>
      <c r="O9" s="152"/>
      <c r="P9" s="17">
        <v>2</v>
      </c>
      <c r="Q9" s="11"/>
      <c r="R9" s="11"/>
      <c r="S9" s="13"/>
      <c r="T9" s="11"/>
      <c r="U9" s="11" t="s">
        <v>111</v>
      </c>
      <c r="V9" s="13"/>
      <c r="W9" s="11"/>
      <c r="X9" s="11"/>
      <c r="Y9" s="11"/>
      <c r="Z9" s="13"/>
      <c r="AA9" s="9"/>
      <c r="AH9" s="14"/>
      <c r="AI9" s="70"/>
      <c r="AJ9" s="70"/>
      <c r="AK9" s="13"/>
    </row>
    <row r="10" spans="3:37" ht="17.25" customHeight="1">
      <c r="C10" s="9" t="s">
        <v>87</v>
      </c>
      <c r="E10" s="8"/>
      <c r="F10" s="8"/>
      <c r="G10" s="8"/>
      <c r="H10" s="8" t="s">
        <v>91</v>
      </c>
      <c r="I10" s="9"/>
      <c r="M10" s="1"/>
      <c r="O10" s="9" t="s">
        <v>89</v>
      </c>
      <c r="P10" s="13"/>
      <c r="Q10" s="11"/>
      <c r="R10" s="11"/>
      <c r="S10" s="13"/>
      <c r="T10" s="11"/>
      <c r="U10" s="11"/>
      <c r="V10" s="13"/>
      <c r="W10" s="11"/>
      <c r="X10" s="11"/>
      <c r="Y10" s="11"/>
      <c r="Z10" s="13"/>
      <c r="AA10" s="9"/>
      <c r="AH10" s="14"/>
      <c r="AI10" s="70"/>
      <c r="AJ10" s="70"/>
      <c r="AK10" s="13"/>
    </row>
    <row r="11" spans="8:37" ht="17.25" customHeight="1">
      <c r="H11" s="9"/>
      <c r="M11" s="1"/>
      <c r="O11" s="9" t="s">
        <v>90</v>
      </c>
      <c r="P11" s="13"/>
      <c r="Q11" s="11"/>
      <c r="R11" s="11"/>
      <c r="S11" s="13"/>
      <c r="T11" s="11"/>
      <c r="U11" s="11"/>
      <c r="V11" s="13"/>
      <c r="W11" s="11"/>
      <c r="X11" s="11"/>
      <c r="Y11" s="11"/>
      <c r="Z11" s="13"/>
      <c r="AA11" s="9"/>
      <c r="AH11" s="14"/>
      <c r="AI11" s="70"/>
      <c r="AJ11" s="70"/>
      <c r="AK11" s="13"/>
    </row>
    <row r="12" spans="18:38" ht="13.5" customHeight="1">
      <c r="R12" s="11"/>
      <c r="AH12" s="11"/>
      <c r="AK12" s="13"/>
      <c r="AL12" s="11"/>
    </row>
    <row r="13" spans="33:42" ht="13.5" customHeight="1">
      <c r="AG13" s="19"/>
      <c r="AL13" s="11"/>
      <c r="AN13" s="20"/>
      <c r="AO13" s="20"/>
      <c r="AP13" s="14"/>
    </row>
    <row r="14" spans="2:42" ht="13.5" customHeight="1">
      <c r="B14" s="14"/>
      <c r="D14" s="1"/>
      <c r="E14" s="14"/>
      <c r="F14" s="14"/>
      <c r="H14" s="7"/>
      <c r="AH14" s="14"/>
      <c r="AL14" s="13"/>
      <c r="AN14" s="11"/>
      <c r="AO14" s="20"/>
      <c r="AP14" s="7"/>
    </row>
    <row r="15" spans="2:42" ht="12" customHeight="1" thickBot="1">
      <c r="B15" s="14"/>
      <c r="D15" s="1"/>
      <c r="E15" s="14"/>
      <c r="F15" s="14"/>
      <c r="AH15" s="14"/>
      <c r="AI15" s="21"/>
      <c r="AJ15" s="21"/>
      <c r="AK15" s="13"/>
      <c r="AL15" s="22"/>
      <c r="AN15" s="11"/>
      <c r="AO15" s="14"/>
      <c r="AP15" s="14"/>
    </row>
    <row r="16" spans="3:42" ht="20.25" customHeight="1" thickBot="1">
      <c r="C16" s="123" t="s">
        <v>38</v>
      </c>
      <c r="D16" s="15">
        <f>SUM(2+D21+D31+D36+D41)</f>
        <v>6</v>
      </c>
      <c r="H16" s="165" t="s">
        <v>39</v>
      </c>
      <c r="I16" s="166"/>
      <c r="J16" s="24">
        <v>1</v>
      </c>
      <c r="L16" s="123" t="s">
        <v>68</v>
      </c>
      <c r="M16" s="15">
        <v>1</v>
      </c>
      <c r="O16" s="123" t="s">
        <v>52</v>
      </c>
      <c r="P16" s="6">
        <f>SUM(1+P21+P45)</f>
        <v>1</v>
      </c>
      <c r="R16" s="134" t="s">
        <v>48</v>
      </c>
      <c r="S16" s="72">
        <f>SUM(1+S21+S36+S50)</f>
        <v>4</v>
      </c>
      <c r="U16" s="128" t="s">
        <v>37</v>
      </c>
      <c r="V16" s="67">
        <f>V21+1</f>
        <v>2</v>
      </c>
      <c r="W16" s="14"/>
      <c r="Y16" s="11"/>
      <c r="Z16" s="26"/>
      <c r="AA16" s="131" t="s">
        <v>61</v>
      </c>
      <c r="AB16" s="15">
        <f>1+AB21+AB26</f>
        <v>3</v>
      </c>
      <c r="AC16" s="14"/>
      <c r="AD16" s="14"/>
      <c r="AE16" s="127" t="s">
        <v>6</v>
      </c>
      <c r="AF16" s="127"/>
      <c r="AH16" s="14"/>
      <c r="AI16" s="127" t="s">
        <v>7</v>
      </c>
      <c r="AJ16" s="127"/>
      <c r="AK16" s="24">
        <v>1</v>
      </c>
      <c r="AL16" s="22"/>
      <c r="AP16" s="11"/>
    </row>
    <row r="17" spans="3:42" ht="21.75" customHeight="1" thickBot="1">
      <c r="C17" s="123"/>
      <c r="D17" s="15">
        <f>SUM(D22+D32+D37+D42)</f>
        <v>47</v>
      </c>
      <c r="H17" s="167"/>
      <c r="I17" s="168"/>
      <c r="J17" s="24">
        <f>SUM(J22+J27+J32+J37+J43)</f>
        <v>24</v>
      </c>
      <c r="L17" s="123"/>
      <c r="M17" s="15">
        <f>8+M22</f>
        <v>16</v>
      </c>
      <c r="O17" s="123"/>
      <c r="P17" s="6">
        <f>P22+P27+P32+P37+P42+P46</f>
        <v>20</v>
      </c>
      <c r="R17" s="135"/>
      <c r="S17" s="69">
        <f>SUM(S22+S37+S51)</f>
        <v>38</v>
      </c>
      <c r="U17" s="129"/>
      <c r="V17" s="67">
        <f>SUM(4+V22+V27)</f>
        <v>24</v>
      </c>
      <c r="W17" s="14"/>
      <c r="Y17" s="11"/>
      <c r="Z17" s="11"/>
      <c r="AA17" s="132"/>
      <c r="AB17" s="15">
        <f>AB27+AB37+AB22+AB32+AB42</f>
        <v>57</v>
      </c>
      <c r="AC17" s="14"/>
      <c r="AD17" s="14"/>
      <c r="AE17" s="127"/>
      <c r="AF17" s="127"/>
      <c r="AH17" s="14"/>
      <c r="AI17" s="127"/>
      <c r="AJ17" s="127"/>
      <c r="AK17" s="24">
        <v>10</v>
      </c>
      <c r="AL17" s="13"/>
      <c r="AP17" s="11"/>
    </row>
    <row r="18" spans="3:38" ht="23.25" customHeight="1" thickBot="1">
      <c r="C18" s="123"/>
      <c r="D18" s="15">
        <f>SUM(D16+D17)</f>
        <v>53</v>
      </c>
      <c r="H18" s="169"/>
      <c r="I18" s="170"/>
      <c r="J18" s="24">
        <f>J16+J17</f>
        <v>25</v>
      </c>
      <c r="L18" s="123"/>
      <c r="M18" s="15">
        <f>M16+M17</f>
        <v>17</v>
      </c>
      <c r="O18" s="123"/>
      <c r="P18" s="6">
        <f>SUM(P16+P17)</f>
        <v>21</v>
      </c>
      <c r="R18" s="136"/>
      <c r="S18" s="71">
        <f>SUM(S16+S17)</f>
        <v>42</v>
      </c>
      <c r="U18" s="130"/>
      <c r="V18" s="67">
        <f>SUM(V16+V17)</f>
        <v>26</v>
      </c>
      <c r="W18" s="14"/>
      <c r="Y18" s="11"/>
      <c r="Z18" s="31"/>
      <c r="AA18" s="133"/>
      <c r="AB18" s="15">
        <f>AB16+AB17</f>
        <v>60</v>
      </c>
      <c r="AC18" s="14"/>
      <c r="AD18" s="14"/>
      <c r="AE18" s="1" t="s">
        <v>100</v>
      </c>
      <c r="AH18" s="14"/>
      <c r="AI18" s="127"/>
      <c r="AJ18" s="127"/>
      <c r="AK18" s="24">
        <v>11</v>
      </c>
      <c r="AL18" s="11"/>
    </row>
    <row r="19" spans="3:39" s="196" customFormat="1" ht="35.25" customHeight="1" thickBot="1">
      <c r="C19" s="197" t="s">
        <v>92</v>
      </c>
      <c r="D19" s="197"/>
      <c r="H19" s="198" t="s">
        <v>93</v>
      </c>
      <c r="I19" s="68"/>
      <c r="J19" s="199"/>
      <c r="L19" s="68" t="s">
        <v>94</v>
      </c>
      <c r="M19" s="199"/>
      <c r="O19" s="68" t="s">
        <v>96</v>
      </c>
      <c r="P19" s="199"/>
      <c r="R19" s="68" t="s">
        <v>97</v>
      </c>
      <c r="S19" s="199"/>
      <c r="U19" s="68" t="s">
        <v>98</v>
      </c>
      <c r="V19" s="199"/>
      <c r="W19" s="199"/>
      <c r="Y19" s="199"/>
      <c r="Z19" s="199"/>
      <c r="AA19" s="68" t="s">
        <v>99</v>
      </c>
      <c r="AB19" s="199"/>
      <c r="AC19" s="199"/>
      <c r="AD19" s="199"/>
      <c r="AH19" s="199"/>
      <c r="AI19" s="201" t="s">
        <v>101</v>
      </c>
      <c r="AJ19" s="201"/>
      <c r="AK19" s="199"/>
      <c r="AL19" s="199"/>
      <c r="AM19" s="200"/>
    </row>
    <row r="20" spans="3:42" ht="12.75" customHeight="1" thickBot="1">
      <c r="C20" s="9"/>
      <c r="D20" s="13"/>
      <c r="H20" s="8"/>
      <c r="J20" s="13"/>
      <c r="L20" s="8"/>
      <c r="M20" s="13"/>
      <c r="O20" s="68"/>
      <c r="P20" s="9"/>
      <c r="U20" s="8"/>
      <c r="V20" s="14"/>
      <c r="W20" s="14"/>
      <c r="Y20" s="11"/>
      <c r="Z20" s="11"/>
      <c r="AA20" s="13"/>
      <c r="AB20" s="13"/>
      <c r="AC20" s="14"/>
      <c r="AD20" s="14"/>
      <c r="AE20" s="148" t="s">
        <v>41</v>
      </c>
      <c r="AF20" s="15">
        <v>1</v>
      </c>
      <c r="AH20" s="14"/>
      <c r="AI20" s="1"/>
      <c r="AL20" s="11"/>
      <c r="AO20" s="18"/>
      <c r="AP20" s="13"/>
    </row>
    <row r="21" spans="3:42" ht="23.25" customHeight="1" thickBot="1">
      <c r="C21" s="123" t="s">
        <v>10</v>
      </c>
      <c r="D21" s="15">
        <v>1</v>
      </c>
      <c r="H21" s="161" t="s">
        <v>86</v>
      </c>
      <c r="I21" s="161"/>
      <c r="J21" s="69">
        <v>0</v>
      </c>
      <c r="L21" s="110" t="s">
        <v>69</v>
      </c>
      <c r="M21" s="15">
        <v>0</v>
      </c>
      <c r="O21" s="123" t="s">
        <v>70</v>
      </c>
      <c r="P21" s="6">
        <v>0</v>
      </c>
      <c r="R21" s="124" t="s">
        <v>73</v>
      </c>
      <c r="S21" s="102">
        <v>1</v>
      </c>
      <c r="U21" s="123" t="s">
        <v>76</v>
      </c>
      <c r="V21" s="15">
        <v>1</v>
      </c>
      <c r="W21" s="14"/>
      <c r="Y21" s="11"/>
      <c r="Z21" s="11"/>
      <c r="AA21" s="72" t="s">
        <v>77</v>
      </c>
      <c r="AB21" s="99">
        <v>1</v>
      </c>
      <c r="AC21" s="14"/>
      <c r="AD21" s="14"/>
      <c r="AE21" s="149"/>
      <c r="AF21" s="15">
        <f>12+AF26+AF31</f>
        <v>16</v>
      </c>
      <c r="AH21" s="14"/>
      <c r="AI21" s="127" t="s">
        <v>19</v>
      </c>
      <c r="AJ21" s="127"/>
      <c r="AK21" s="24">
        <v>0</v>
      </c>
      <c r="AL21" s="11"/>
      <c r="AO21" s="18"/>
      <c r="AP21" s="13"/>
    </row>
    <row r="22" spans="3:42" ht="18" customHeight="1" thickBot="1">
      <c r="C22" s="123"/>
      <c r="D22" s="15">
        <v>11</v>
      </c>
      <c r="H22" s="161"/>
      <c r="I22" s="161"/>
      <c r="J22" s="69">
        <v>11</v>
      </c>
      <c r="L22" s="110"/>
      <c r="M22" s="15">
        <v>8</v>
      </c>
      <c r="O22" s="123"/>
      <c r="P22" s="6">
        <v>7</v>
      </c>
      <c r="R22" s="125"/>
      <c r="S22" s="102">
        <f>3+S27+S32</f>
        <v>12</v>
      </c>
      <c r="U22" s="123"/>
      <c r="V22" s="15">
        <v>12</v>
      </c>
      <c r="W22" s="14"/>
      <c r="Y22" s="11"/>
      <c r="Z22" s="11"/>
      <c r="AA22" s="100" t="s">
        <v>22</v>
      </c>
      <c r="AB22" s="99">
        <v>29</v>
      </c>
      <c r="AC22" s="14"/>
      <c r="AD22" s="14"/>
      <c r="AE22" s="150"/>
      <c r="AF22" s="15">
        <f>AF20+AF21</f>
        <v>17</v>
      </c>
      <c r="AH22" s="14"/>
      <c r="AI22" s="127"/>
      <c r="AJ22" s="127"/>
      <c r="AK22" s="24">
        <v>1</v>
      </c>
      <c r="AL22" s="11"/>
      <c r="AO22" s="18"/>
      <c r="AP22" s="13"/>
    </row>
    <row r="23" spans="3:42" ht="13.5" customHeight="1" thickBot="1">
      <c r="C23" s="123"/>
      <c r="D23" s="15">
        <f>SUM(D21+D22)</f>
        <v>12</v>
      </c>
      <c r="H23" s="161"/>
      <c r="I23" s="161"/>
      <c r="J23" s="77">
        <f>SUM(J21+J22)</f>
        <v>11</v>
      </c>
      <c r="L23" s="110"/>
      <c r="M23" s="15">
        <f>M21+M22</f>
        <v>8</v>
      </c>
      <c r="O23" s="123"/>
      <c r="P23" s="6">
        <f>SUM(P21+P22)</f>
        <v>7</v>
      </c>
      <c r="Q23" s="14"/>
      <c r="R23" s="126"/>
      <c r="S23" s="102">
        <f>SUM(S22+S21)</f>
        <v>13</v>
      </c>
      <c r="T23" s="14"/>
      <c r="U23" s="123"/>
      <c r="V23" s="15">
        <f>V22+V21</f>
        <v>13</v>
      </c>
      <c r="W23" s="14"/>
      <c r="AA23" s="71" t="s">
        <v>23</v>
      </c>
      <c r="AB23" s="99">
        <f>SUM(AB21+AB22)</f>
        <v>30</v>
      </c>
      <c r="AC23" s="14"/>
      <c r="AD23" s="14"/>
      <c r="AE23" s="203" t="s">
        <v>109</v>
      </c>
      <c r="AF23" s="35"/>
      <c r="AG23" s="13"/>
      <c r="AH23" s="14"/>
      <c r="AI23" s="127"/>
      <c r="AJ23" s="127"/>
      <c r="AK23" s="24">
        <v>1</v>
      </c>
      <c r="AL23" s="11"/>
      <c r="AO23" s="14"/>
      <c r="AP23" s="14"/>
    </row>
    <row r="24" spans="3:42" ht="15.75" customHeight="1" thickBot="1">
      <c r="C24" s="8" t="s">
        <v>112</v>
      </c>
      <c r="D24" s="13"/>
      <c r="H24" s="83"/>
      <c r="I24" s="83"/>
      <c r="J24" s="11"/>
      <c r="L24" s="83"/>
      <c r="M24" s="13"/>
      <c r="O24" s="8"/>
      <c r="P24" s="9"/>
      <c r="Q24" s="14"/>
      <c r="R24" s="83" t="s">
        <v>104</v>
      </c>
      <c r="S24" s="44"/>
      <c r="T24" s="14"/>
      <c r="U24" s="8"/>
      <c r="V24" s="13"/>
      <c r="W24" s="14"/>
      <c r="AA24" s="13" t="s">
        <v>107</v>
      </c>
      <c r="AB24" s="13"/>
      <c r="AC24" s="14"/>
      <c r="AD24" s="14"/>
      <c r="AE24" s="204"/>
      <c r="AF24" s="35"/>
      <c r="AG24" s="13"/>
      <c r="AH24" s="14"/>
      <c r="AI24" s="8"/>
      <c r="AJ24" s="8"/>
      <c r="AK24" s="13"/>
      <c r="AL24" s="11"/>
      <c r="AO24" s="14"/>
      <c r="AP24" s="14"/>
    </row>
    <row r="25" spans="3:42" ht="13.5" customHeight="1" thickBot="1">
      <c r="C25" s="8"/>
      <c r="D25" s="13"/>
      <c r="H25" s="83"/>
      <c r="I25" s="83"/>
      <c r="J25" s="11"/>
      <c r="L25" s="83"/>
      <c r="M25" s="13"/>
      <c r="O25" s="8"/>
      <c r="P25" s="9"/>
      <c r="Q25" s="14"/>
      <c r="R25" s="35"/>
      <c r="S25" s="9"/>
      <c r="T25" s="14"/>
      <c r="U25" s="8"/>
      <c r="V25" s="13"/>
      <c r="W25" s="14"/>
      <c r="AA25" s="8"/>
      <c r="AB25" s="13"/>
      <c r="AC25" s="14"/>
      <c r="AD25" s="14"/>
      <c r="AE25" s="137" t="s">
        <v>16</v>
      </c>
      <c r="AF25" s="25">
        <v>0</v>
      </c>
      <c r="AG25" s="13"/>
      <c r="AH25" s="14"/>
      <c r="AL25" s="11"/>
      <c r="AO25" s="14"/>
      <c r="AP25" s="14"/>
    </row>
    <row r="26" spans="3:42" ht="13.5" customHeight="1" thickBot="1">
      <c r="C26" s="123" t="s">
        <v>14</v>
      </c>
      <c r="D26" s="25">
        <v>0</v>
      </c>
      <c r="H26" s="165" t="s">
        <v>40</v>
      </c>
      <c r="I26" s="166"/>
      <c r="J26" s="69">
        <v>0</v>
      </c>
      <c r="L26" s="83"/>
      <c r="M26" s="13"/>
      <c r="O26" s="183" t="s">
        <v>71</v>
      </c>
      <c r="P26" s="109">
        <v>0</v>
      </c>
      <c r="Q26" s="13"/>
      <c r="R26" s="161" t="s">
        <v>74</v>
      </c>
      <c r="S26" s="77">
        <v>0</v>
      </c>
      <c r="T26" s="14"/>
      <c r="U26" s="162" t="s">
        <v>53</v>
      </c>
      <c r="V26" s="84">
        <v>0</v>
      </c>
      <c r="W26" s="14"/>
      <c r="AA26" s="123" t="s">
        <v>79</v>
      </c>
      <c r="AB26" s="15">
        <v>1</v>
      </c>
      <c r="AC26" s="14"/>
      <c r="AD26" s="14"/>
      <c r="AE26" s="138"/>
      <c r="AF26" s="15">
        <v>2</v>
      </c>
      <c r="AG26" s="13"/>
      <c r="AH26" s="14"/>
      <c r="AI26" s="127" t="s">
        <v>46</v>
      </c>
      <c r="AJ26" s="127"/>
      <c r="AK26" s="24">
        <v>1</v>
      </c>
      <c r="AL26" s="11"/>
      <c r="AO26" s="14"/>
      <c r="AP26" s="14"/>
    </row>
    <row r="27" spans="3:42" ht="13.5" customHeight="1" thickBot="1">
      <c r="C27" s="123"/>
      <c r="D27" s="15">
        <v>2</v>
      </c>
      <c r="H27" s="167"/>
      <c r="I27" s="168"/>
      <c r="J27" s="69">
        <v>4</v>
      </c>
      <c r="L27" s="83"/>
      <c r="M27" s="13"/>
      <c r="O27" s="184"/>
      <c r="P27" s="109">
        <v>3</v>
      </c>
      <c r="Q27" s="13"/>
      <c r="R27" s="161"/>
      <c r="S27" s="78">
        <v>5</v>
      </c>
      <c r="T27" s="14"/>
      <c r="U27" s="163"/>
      <c r="V27" s="86">
        <v>8</v>
      </c>
      <c r="W27" s="14"/>
      <c r="AA27" s="123"/>
      <c r="AB27" s="15">
        <v>10</v>
      </c>
      <c r="AC27" s="14"/>
      <c r="AD27" s="14"/>
      <c r="AE27" s="139"/>
      <c r="AF27" s="30">
        <v>2</v>
      </c>
      <c r="AG27" s="13"/>
      <c r="AH27" s="14"/>
      <c r="AI27" s="127"/>
      <c r="AJ27" s="127"/>
      <c r="AK27" s="24">
        <v>10</v>
      </c>
      <c r="AL27" s="11"/>
      <c r="AO27" s="14"/>
      <c r="AP27" s="14"/>
    </row>
    <row r="28" spans="3:42" ht="13.5" customHeight="1" thickBot="1">
      <c r="C28" s="123"/>
      <c r="D28" s="30">
        <v>2</v>
      </c>
      <c r="H28" s="169"/>
      <c r="I28" s="170"/>
      <c r="J28" s="69">
        <v>4</v>
      </c>
      <c r="L28" s="83"/>
      <c r="M28" s="13"/>
      <c r="O28" s="185"/>
      <c r="P28" s="109">
        <v>3</v>
      </c>
      <c r="Q28" s="13"/>
      <c r="R28" s="161"/>
      <c r="S28" s="67">
        <f>S26+S27</f>
        <v>5</v>
      </c>
      <c r="T28" s="14"/>
      <c r="U28" s="164"/>
      <c r="V28" s="85">
        <v>8</v>
      </c>
      <c r="W28" s="14"/>
      <c r="AA28" s="123"/>
      <c r="AB28" s="15">
        <f>SUM(AB26+AB27)</f>
        <v>11</v>
      </c>
      <c r="AC28" s="14"/>
      <c r="AD28" s="14"/>
      <c r="AG28" s="13"/>
      <c r="AH28" s="14"/>
      <c r="AI28" s="127"/>
      <c r="AJ28" s="127"/>
      <c r="AK28" s="24">
        <v>11</v>
      </c>
      <c r="AL28" s="11"/>
      <c r="AO28" s="14"/>
      <c r="AP28" s="14"/>
    </row>
    <row r="29" spans="3:42" ht="13.5" customHeight="1">
      <c r="C29" s="8"/>
      <c r="D29" s="13"/>
      <c r="H29" s="8"/>
      <c r="I29" s="8"/>
      <c r="J29" s="13"/>
      <c r="L29" s="83"/>
      <c r="M29" s="13"/>
      <c r="O29" s="83"/>
      <c r="P29" s="43"/>
      <c r="Q29" s="13"/>
      <c r="R29" s="83"/>
      <c r="S29" s="14"/>
      <c r="T29" s="14"/>
      <c r="U29" s="52"/>
      <c r="V29" s="13"/>
      <c r="W29" s="14"/>
      <c r="AA29" s="8" t="s">
        <v>108</v>
      </c>
      <c r="AB29" s="13"/>
      <c r="AC29" s="14"/>
      <c r="AD29" s="14"/>
      <c r="AG29" s="13"/>
      <c r="AH29" s="14"/>
      <c r="AI29" s="176" t="s">
        <v>110</v>
      </c>
      <c r="AJ29" s="176"/>
      <c r="AK29" s="176"/>
      <c r="AL29" s="11"/>
      <c r="AO29" s="14"/>
      <c r="AP29" s="14"/>
    </row>
    <row r="30" spans="8:42" ht="14.25" customHeight="1" thickBot="1">
      <c r="H30" s="43"/>
      <c r="I30" s="43"/>
      <c r="J30" s="11"/>
      <c r="P30" s="19"/>
      <c r="Z30" s="14"/>
      <c r="AE30" s="111" t="s">
        <v>20</v>
      </c>
      <c r="AF30" s="72">
        <v>0</v>
      </c>
      <c r="AI30" s="13"/>
      <c r="AK30" s="13"/>
      <c r="AL30" s="11"/>
      <c r="AO30" s="14"/>
      <c r="AP30" s="14"/>
    </row>
    <row r="31" spans="3:42" ht="15.75" customHeight="1" thickBot="1">
      <c r="C31" s="123" t="s">
        <v>17</v>
      </c>
      <c r="D31" s="15">
        <v>1</v>
      </c>
      <c r="H31" s="161" t="s">
        <v>67</v>
      </c>
      <c r="I31" s="161"/>
      <c r="J31" s="69">
        <v>0</v>
      </c>
      <c r="O31" s="127" t="s">
        <v>44</v>
      </c>
      <c r="P31" s="69">
        <v>0</v>
      </c>
      <c r="R31" s="124" t="s">
        <v>43</v>
      </c>
      <c r="S31" s="32">
        <v>0</v>
      </c>
      <c r="T31" s="14"/>
      <c r="U31" s="8"/>
      <c r="V31" s="13"/>
      <c r="W31" s="14"/>
      <c r="Z31" s="14"/>
      <c r="AA31" s="25" t="s">
        <v>78</v>
      </c>
      <c r="AB31" s="15">
        <v>0</v>
      </c>
      <c r="AC31" s="14"/>
      <c r="AD31" s="14"/>
      <c r="AE31" s="112"/>
      <c r="AF31" s="69">
        <v>2</v>
      </c>
      <c r="AI31" s="127" t="s">
        <v>58</v>
      </c>
      <c r="AJ31" s="127"/>
      <c r="AK31" s="24">
        <v>0</v>
      </c>
      <c r="AL31" s="11"/>
      <c r="AO31" s="14"/>
      <c r="AP31" s="14"/>
    </row>
    <row r="32" spans="3:42" ht="18.75" customHeight="1" thickBot="1">
      <c r="C32" s="123"/>
      <c r="D32" s="15">
        <v>14</v>
      </c>
      <c r="H32" s="161"/>
      <c r="I32" s="161"/>
      <c r="J32" s="69">
        <v>7</v>
      </c>
      <c r="L32" s="7"/>
      <c r="O32" s="127"/>
      <c r="P32" s="69">
        <v>1</v>
      </c>
      <c r="R32" s="125"/>
      <c r="S32" s="45">
        <v>4</v>
      </c>
      <c r="T32" s="14"/>
      <c r="U32" s="9"/>
      <c r="V32" s="13"/>
      <c r="W32" s="14"/>
      <c r="Z32" s="14"/>
      <c r="AA32" s="101" t="s">
        <v>27</v>
      </c>
      <c r="AB32" s="15">
        <v>9</v>
      </c>
      <c r="AC32" s="14"/>
      <c r="AD32" s="14"/>
      <c r="AE32" s="113"/>
      <c r="AF32" s="71">
        <v>2</v>
      </c>
      <c r="AH32" s="14"/>
      <c r="AI32" s="127"/>
      <c r="AJ32" s="127"/>
      <c r="AK32" s="24">
        <v>2</v>
      </c>
      <c r="AL32" s="11"/>
      <c r="AO32" s="14"/>
      <c r="AP32" s="14"/>
    </row>
    <row r="33" spans="3:42" ht="13.5" customHeight="1" thickBot="1">
      <c r="C33" s="123"/>
      <c r="D33" s="15">
        <f>SUM(D31+D32)</f>
        <v>15</v>
      </c>
      <c r="H33" s="161"/>
      <c r="I33" s="161"/>
      <c r="J33" s="69">
        <f>SUM(J31+J32)</f>
        <v>7</v>
      </c>
      <c r="O33" s="127"/>
      <c r="P33" s="69">
        <v>1</v>
      </c>
      <c r="R33" s="126"/>
      <c r="S33" s="32">
        <v>4</v>
      </c>
      <c r="T33" s="14"/>
      <c r="U33" s="9"/>
      <c r="V33" s="13"/>
      <c r="W33" s="14"/>
      <c r="AA33" s="30" t="s">
        <v>28</v>
      </c>
      <c r="AB33" s="15">
        <f>SUM(AB31+AB32)</f>
        <v>9</v>
      </c>
      <c r="AC33" s="14"/>
      <c r="AD33" s="14"/>
      <c r="AH33" s="14"/>
      <c r="AI33" s="127"/>
      <c r="AJ33" s="127"/>
      <c r="AK33" s="24">
        <v>2</v>
      </c>
      <c r="AL33" s="11"/>
      <c r="AO33" s="14"/>
      <c r="AP33" s="14"/>
    </row>
    <row r="34" spans="3:42" ht="21" customHeight="1" thickBot="1">
      <c r="C34" s="8" t="s">
        <v>95</v>
      </c>
      <c r="D34" s="13"/>
      <c r="H34" s="83"/>
      <c r="I34" s="83"/>
      <c r="J34" s="13"/>
      <c r="O34" s="8"/>
      <c r="P34" s="13"/>
      <c r="R34" s="83"/>
      <c r="S34" s="35"/>
      <c r="T34" s="14"/>
      <c r="U34" s="9"/>
      <c r="V34" s="13"/>
      <c r="W34" s="14"/>
      <c r="AA34" s="13"/>
      <c r="AB34" s="13"/>
      <c r="AC34" s="14"/>
      <c r="AD34" s="14"/>
      <c r="AH34" s="14"/>
      <c r="AI34" s="8"/>
      <c r="AJ34" s="8"/>
      <c r="AK34" s="13"/>
      <c r="AL34" s="11"/>
      <c r="AO34" s="14"/>
      <c r="AP34" s="14"/>
    </row>
    <row r="35" spans="3:42" ht="13.5" customHeight="1" thickBot="1">
      <c r="C35" s="8"/>
      <c r="D35" s="13"/>
      <c r="H35" s="83"/>
      <c r="I35" s="83"/>
      <c r="J35" s="13"/>
      <c r="O35" s="8"/>
      <c r="P35" s="8"/>
      <c r="Q35" s="14"/>
      <c r="R35" s="34"/>
      <c r="S35" s="35"/>
      <c r="T35" s="14"/>
      <c r="W35" s="14"/>
      <c r="Z35" s="36"/>
      <c r="AC35" s="14"/>
      <c r="AD35" s="14"/>
      <c r="AG35" s="13"/>
      <c r="AH35" s="14"/>
      <c r="AI35" s="1"/>
      <c r="AL35" s="11"/>
      <c r="AO35" s="14"/>
      <c r="AP35" s="14"/>
    </row>
    <row r="36" spans="3:42" ht="15" customHeight="1" thickBot="1">
      <c r="C36" s="110" t="s">
        <v>21</v>
      </c>
      <c r="D36" s="25">
        <v>1</v>
      </c>
      <c r="H36" s="127" t="s">
        <v>64</v>
      </c>
      <c r="I36" s="127"/>
      <c r="J36" s="99">
        <v>0</v>
      </c>
      <c r="O36" s="25" t="s">
        <v>9</v>
      </c>
      <c r="P36" s="15">
        <v>0</v>
      </c>
      <c r="R36" s="141" t="s">
        <v>60</v>
      </c>
      <c r="S36" s="32">
        <v>1</v>
      </c>
      <c r="Z36" s="37"/>
      <c r="AA36" s="110" t="s">
        <v>13</v>
      </c>
      <c r="AB36" s="24">
        <v>0</v>
      </c>
      <c r="AH36" s="14"/>
      <c r="AI36" s="140" t="s">
        <v>47</v>
      </c>
      <c r="AJ36" s="140"/>
      <c r="AK36" s="29">
        <v>0</v>
      </c>
      <c r="AL36" s="11"/>
      <c r="AN36" s="35"/>
      <c r="AO36" s="13"/>
      <c r="AP36" s="14"/>
    </row>
    <row r="37" spans="3:42" ht="15" customHeight="1" thickBot="1">
      <c r="C37" s="110"/>
      <c r="D37" s="15">
        <v>12</v>
      </c>
      <c r="H37" s="127"/>
      <c r="I37" s="127"/>
      <c r="J37" s="99">
        <v>1</v>
      </c>
      <c r="L37" s="7"/>
      <c r="M37" s="7"/>
      <c r="O37" s="33" t="s">
        <v>49</v>
      </c>
      <c r="P37" s="15">
        <v>2</v>
      </c>
      <c r="R37" s="142"/>
      <c r="S37" s="32">
        <f>7+S42+S46</f>
        <v>11</v>
      </c>
      <c r="T37" s="7"/>
      <c r="Y37" s="14"/>
      <c r="Z37" s="39"/>
      <c r="AA37" s="110"/>
      <c r="AB37" s="24">
        <v>6</v>
      </c>
      <c r="AI37" s="140"/>
      <c r="AJ37" s="140"/>
      <c r="AK37" s="24">
        <v>1</v>
      </c>
      <c r="AL37" s="13"/>
      <c r="AN37" s="35"/>
      <c r="AO37" s="13"/>
      <c r="AP37" s="14"/>
    </row>
    <row r="38" spans="3:42" ht="17.25" customHeight="1" thickBot="1">
      <c r="C38" s="110"/>
      <c r="D38" s="30">
        <f>SUM(D36+D37)</f>
        <v>13</v>
      </c>
      <c r="H38" s="127"/>
      <c r="I38" s="127"/>
      <c r="J38" s="69">
        <v>1</v>
      </c>
      <c r="M38" s="7"/>
      <c r="O38" s="30" t="s">
        <v>50</v>
      </c>
      <c r="P38" s="15">
        <v>2</v>
      </c>
      <c r="R38" s="143"/>
      <c r="S38" s="32">
        <f>SUM(S36+S37)</f>
        <v>12</v>
      </c>
      <c r="T38" s="7"/>
      <c r="Y38" s="14"/>
      <c r="Z38" s="13"/>
      <c r="AA38" s="110"/>
      <c r="AB38" s="24">
        <v>6</v>
      </c>
      <c r="AH38" s="14"/>
      <c r="AI38" s="140"/>
      <c r="AJ38" s="140"/>
      <c r="AK38" s="24">
        <v>1</v>
      </c>
      <c r="AL38" s="14"/>
      <c r="AN38" s="35"/>
      <c r="AO38" s="13"/>
      <c r="AP38" s="14"/>
    </row>
    <row r="39" spans="3:42" ht="17.25" customHeight="1">
      <c r="C39" s="83" t="s">
        <v>102</v>
      </c>
      <c r="D39" s="13"/>
      <c r="H39" s="8"/>
      <c r="I39" s="8"/>
      <c r="J39" s="13"/>
      <c r="M39" s="7"/>
      <c r="O39" s="13"/>
      <c r="P39" s="13"/>
      <c r="R39" s="202" t="s">
        <v>105</v>
      </c>
      <c r="S39" s="35"/>
      <c r="T39" s="7"/>
      <c r="Y39" s="14"/>
      <c r="Z39" s="13"/>
      <c r="AA39" s="83"/>
      <c r="AB39" s="13"/>
      <c r="AH39" s="14"/>
      <c r="AI39" s="52"/>
      <c r="AJ39" s="52"/>
      <c r="AK39" s="13"/>
      <c r="AL39" s="14"/>
      <c r="AN39" s="35"/>
      <c r="AO39" s="13"/>
      <c r="AP39" s="14"/>
    </row>
    <row r="40" spans="8:42" ht="13.5" customHeight="1" thickBot="1">
      <c r="H40" s="8"/>
      <c r="I40" s="8"/>
      <c r="J40" s="13"/>
      <c r="L40" s="7"/>
      <c r="M40" s="11"/>
      <c r="Y40" s="14"/>
      <c r="Z40" s="14"/>
      <c r="AA40" s="13"/>
      <c r="AB40" s="13"/>
      <c r="AE40" s="7"/>
      <c r="AF40" s="13"/>
      <c r="AG40" s="13"/>
      <c r="AH40" s="14"/>
      <c r="AL40" s="14"/>
      <c r="AO40" s="14"/>
      <c r="AP40" s="14"/>
    </row>
    <row r="41" spans="3:38" ht="14.25" customHeight="1" thickBot="1">
      <c r="C41" s="123" t="s">
        <v>65</v>
      </c>
      <c r="D41" s="15">
        <v>1</v>
      </c>
      <c r="L41" s="47"/>
      <c r="M41" s="13"/>
      <c r="O41" s="123" t="s">
        <v>42</v>
      </c>
      <c r="P41" s="15">
        <v>0</v>
      </c>
      <c r="R41" s="124" t="s">
        <v>15</v>
      </c>
      <c r="S41" s="38">
        <v>0</v>
      </c>
      <c r="Y41" s="14"/>
      <c r="Z41" s="14"/>
      <c r="AA41" s="123" t="s">
        <v>51</v>
      </c>
      <c r="AB41" s="103">
        <v>0</v>
      </c>
      <c r="AE41" s="7"/>
      <c r="AF41" s="13"/>
      <c r="AH41" s="14"/>
      <c r="AI41" s="1"/>
      <c r="AL41" s="14"/>
    </row>
    <row r="42" spans="3:41" ht="12.75" customHeight="1" thickBot="1">
      <c r="C42" s="123"/>
      <c r="D42" s="15">
        <f>3+D46</f>
        <v>10</v>
      </c>
      <c r="H42" s="117" t="s">
        <v>63</v>
      </c>
      <c r="I42" s="118"/>
      <c r="J42" s="67">
        <v>0</v>
      </c>
      <c r="L42" s="47"/>
      <c r="M42" s="13"/>
      <c r="O42" s="123"/>
      <c r="P42" s="15">
        <v>1</v>
      </c>
      <c r="R42" s="125"/>
      <c r="S42" s="40">
        <v>2</v>
      </c>
      <c r="Y42" s="14"/>
      <c r="Z42" s="14"/>
      <c r="AA42" s="123"/>
      <c r="AB42" s="25">
        <v>3</v>
      </c>
      <c r="AE42" s="7"/>
      <c r="AF42" s="13"/>
      <c r="AH42" s="14"/>
      <c r="AL42" s="13"/>
      <c r="AN42" s="18"/>
      <c r="AO42" s="13"/>
    </row>
    <row r="43" spans="3:41" ht="20.25" customHeight="1" thickBot="1">
      <c r="C43" s="123"/>
      <c r="D43" s="15">
        <f>D41+D42</f>
        <v>11</v>
      </c>
      <c r="H43" s="119"/>
      <c r="I43" s="120"/>
      <c r="J43" s="67">
        <v>1</v>
      </c>
      <c r="L43" s="47"/>
      <c r="M43" s="13"/>
      <c r="O43" s="123"/>
      <c r="P43" s="15">
        <v>1</v>
      </c>
      <c r="R43" s="126"/>
      <c r="S43" s="41">
        <v>2</v>
      </c>
      <c r="Y43" s="14"/>
      <c r="Z43" s="14"/>
      <c r="AA43" s="154"/>
      <c r="AB43" s="69">
        <v>3</v>
      </c>
      <c r="AL43" s="11"/>
      <c r="AN43" s="18"/>
      <c r="AO43" s="13"/>
    </row>
    <row r="44" spans="3:41" ht="16.5" customHeight="1" thickBot="1">
      <c r="C44" s="2" t="s">
        <v>103</v>
      </c>
      <c r="H44" s="121"/>
      <c r="I44" s="122"/>
      <c r="J44" s="67">
        <v>1</v>
      </c>
      <c r="Y44" s="14"/>
      <c r="Z44" s="14"/>
      <c r="AB44" s="13"/>
      <c r="AE44" s="7"/>
      <c r="AF44" s="13"/>
      <c r="AG44" s="13"/>
      <c r="AL44" s="11"/>
      <c r="AN44" s="18"/>
      <c r="AO44" s="13"/>
    </row>
    <row r="45" spans="3:38" ht="15" customHeight="1" thickBot="1">
      <c r="C45" s="134" t="s">
        <v>66</v>
      </c>
      <c r="D45" s="105">
        <v>0</v>
      </c>
      <c r="O45" s="182" t="s">
        <v>72</v>
      </c>
      <c r="P45" s="69">
        <v>0</v>
      </c>
      <c r="R45" s="23" t="s">
        <v>24</v>
      </c>
      <c r="S45" s="32">
        <v>0</v>
      </c>
      <c r="Y45" s="14"/>
      <c r="Z45" s="14"/>
      <c r="AE45" s="7"/>
      <c r="AF45" s="13"/>
      <c r="AH45" s="14"/>
      <c r="AI45" s="79"/>
      <c r="AJ45" s="14"/>
      <c r="AK45" s="13"/>
      <c r="AL45" s="11"/>
    </row>
    <row r="46" spans="3:38" ht="18" customHeight="1" thickBot="1">
      <c r="C46" s="135"/>
      <c r="D46" s="105">
        <v>7</v>
      </c>
      <c r="O46" s="182"/>
      <c r="P46" s="69">
        <v>6</v>
      </c>
      <c r="R46" s="27" t="s">
        <v>25</v>
      </c>
      <c r="S46" s="45">
        <v>2</v>
      </c>
      <c r="Y46" s="14"/>
      <c r="Z46" s="14"/>
      <c r="AL46" s="13"/>
    </row>
    <row r="47" spans="3:38" ht="12.75" customHeight="1" thickBot="1">
      <c r="C47" s="136"/>
      <c r="D47" s="67">
        <v>7</v>
      </c>
      <c r="L47" s="7"/>
      <c r="M47" s="13"/>
      <c r="O47" s="182"/>
      <c r="P47" s="159">
        <f>P46+P45</f>
        <v>6</v>
      </c>
      <c r="R47" s="28" t="s">
        <v>26</v>
      </c>
      <c r="S47" s="32">
        <v>2</v>
      </c>
      <c r="Y47" s="14"/>
      <c r="Z47" s="14"/>
      <c r="AH47" s="14"/>
      <c r="AL47" s="11"/>
    </row>
    <row r="48" spans="15:38" ht="5.25" customHeight="1">
      <c r="O48" s="182"/>
      <c r="P48" s="160"/>
      <c r="Y48" s="14"/>
      <c r="Z48" s="14"/>
      <c r="AH48" s="14"/>
      <c r="AL48" s="11"/>
    </row>
    <row r="49" spans="25:38" ht="13.5" customHeight="1">
      <c r="Y49" s="14"/>
      <c r="Z49" s="14"/>
      <c r="AC49" s="14"/>
      <c r="AL49" s="11"/>
    </row>
    <row r="50" spans="17:38" ht="11.25" customHeight="1">
      <c r="Q50" s="14"/>
      <c r="R50" s="140" t="s">
        <v>75</v>
      </c>
      <c r="S50" s="69">
        <v>1</v>
      </c>
      <c r="Y50" s="14"/>
      <c r="Z50" s="14"/>
      <c r="AA50" s="18"/>
      <c r="AB50" s="9"/>
      <c r="AE50" s="11"/>
      <c r="AF50" s="11"/>
      <c r="AH50" s="14"/>
      <c r="AI50" s="80"/>
      <c r="AJ50" s="81"/>
      <c r="AK50" s="13"/>
      <c r="AL50" s="11"/>
    </row>
    <row r="51" spans="17:38" ht="12.75" customHeight="1">
      <c r="Q51" s="14"/>
      <c r="R51" s="140"/>
      <c r="S51" s="69">
        <v>15</v>
      </c>
      <c r="Y51" s="14"/>
      <c r="Z51" s="14"/>
      <c r="AA51" s="18"/>
      <c r="AB51" s="13"/>
      <c r="AE51" s="11"/>
      <c r="AF51" s="13"/>
      <c r="AI51" s="153"/>
      <c r="AJ51" s="153"/>
      <c r="AK51" s="13"/>
      <c r="AL51" s="13"/>
    </row>
    <row r="52" spans="12:38" ht="13.5" customHeight="1">
      <c r="L52" s="18"/>
      <c r="M52" s="13"/>
      <c r="Q52" s="14"/>
      <c r="R52" s="140"/>
      <c r="S52" s="69">
        <v>16</v>
      </c>
      <c r="T52" s="14"/>
      <c r="Y52" s="14"/>
      <c r="Z52" s="14"/>
      <c r="AA52" s="18"/>
      <c r="AB52" s="13"/>
      <c r="AE52" s="11"/>
      <c r="AF52" s="13"/>
      <c r="AH52" s="14"/>
      <c r="AI52" s="82"/>
      <c r="AJ52" s="81"/>
      <c r="AK52" s="13"/>
      <c r="AL52" s="11"/>
    </row>
    <row r="53" spans="12:38" ht="15.75" customHeight="1">
      <c r="L53" s="18"/>
      <c r="M53" s="13"/>
      <c r="Q53" s="14"/>
      <c r="R53" s="202" t="s">
        <v>106</v>
      </c>
      <c r="S53" s="35"/>
      <c r="T53" s="14"/>
      <c r="Y53" s="14"/>
      <c r="Z53" s="14"/>
      <c r="AB53" s="13"/>
      <c r="AH53" s="14"/>
      <c r="AI53" s="7"/>
      <c r="AJ53" s="7"/>
      <c r="AK53" s="13"/>
      <c r="AL53" s="11"/>
    </row>
    <row r="54" spans="7:38" ht="12" customHeight="1">
      <c r="G54" s="14"/>
      <c r="J54" s="14"/>
      <c r="K54" s="14"/>
      <c r="L54" s="43"/>
      <c r="M54" s="13"/>
      <c r="N54" s="14"/>
      <c r="Q54" s="14"/>
      <c r="R54" s="47"/>
      <c r="S54" s="34"/>
      <c r="T54" s="14"/>
      <c r="W54" s="14"/>
      <c r="X54" s="14"/>
      <c r="Y54" s="14"/>
      <c r="Z54" s="14"/>
      <c r="AA54" s="8"/>
      <c r="AB54" s="13"/>
      <c r="AC54" s="13"/>
      <c r="AD54" s="14"/>
      <c r="AE54" s="48"/>
      <c r="AF54" s="13"/>
      <c r="AH54" s="14"/>
      <c r="AL54" s="11"/>
    </row>
    <row r="55" spans="7:38" ht="13.5" customHeight="1">
      <c r="G55" s="14"/>
      <c r="O55" s="14"/>
      <c r="P55" s="13"/>
      <c r="Q55" s="14"/>
      <c r="R55" s="47"/>
      <c r="S55" s="34"/>
      <c r="T55" s="14"/>
      <c r="W55" s="14"/>
      <c r="X55" s="14"/>
      <c r="Y55" s="14"/>
      <c r="Z55" s="14"/>
      <c r="AA55" s="22"/>
      <c r="AB55" s="13"/>
      <c r="AC55" s="13"/>
      <c r="AD55" s="14"/>
      <c r="AE55" s="48"/>
      <c r="AF55" s="13"/>
      <c r="AG55" s="11"/>
      <c r="AH55" s="14"/>
      <c r="AL55" s="11"/>
    </row>
    <row r="56" spans="7:38" ht="14.25" customHeight="1" thickBot="1">
      <c r="G56" s="14"/>
      <c r="H56" s="18"/>
      <c r="O56" s="13"/>
      <c r="P56" s="13"/>
      <c r="Q56" s="14"/>
      <c r="R56" s="47"/>
      <c r="S56" s="35"/>
      <c r="T56" s="14"/>
      <c r="W56" s="14"/>
      <c r="X56" s="14"/>
      <c r="Y56" s="14"/>
      <c r="Z56" s="14"/>
      <c r="AD56" s="14"/>
      <c r="AE56" s="48"/>
      <c r="AF56" s="13"/>
      <c r="AH56" s="14"/>
      <c r="AL56" s="13"/>
    </row>
    <row r="57" spans="4:38" ht="14.25" customHeight="1" thickBot="1">
      <c r="D57" s="1"/>
      <c r="F57" s="11"/>
      <c r="G57" s="75"/>
      <c r="H57" s="110" t="s">
        <v>29</v>
      </c>
      <c r="I57" s="110"/>
      <c r="J57" s="15">
        <v>1</v>
      </c>
      <c r="K57" s="11"/>
      <c r="L57" s="155" t="s">
        <v>45</v>
      </c>
      <c r="M57" s="24">
        <v>1</v>
      </c>
      <c r="O57" s="131" t="s">
        <v>11</v>
      </c>
      <c r="P57" s="104">
        <v>1</v>
      </c>
      <c r="R57" s="156" t="s">
        <v>57</v>
      </c>
      <c r="S57" s="84">
        <f>1+S62+S66+S72</f>
        <v>4</v>
      </c>
      <c r="U57" s="127" t="s">
        <v>18</v>
      </c>
      <c r="V57" s="69">
        <v>3</v>
      </c>
      <c r="W57" s="14"/>
      <c r="X57" s="14"/>
      <c r="Y57" s="14"/>
      <c r="Z57" s="14"/>
      <c r="AD57" s="14"/>
      <c r="AE57" s="18"/>
      <c r="AF57" s="18"/>
      <c r="AG57" s="9"/>
      <c r="AH57" s="14"/>
      <c r="AI57" s="43"/>
      <c r="AJ57" s="43"/>
      <c r="AK57" s="13"/>
      <c r="AL57" s="11"/>
    </row>
    <row r="58" spans="4:38" ht="14.25" customHeight="1" thickBot="1">
      <c r="D58" s="1"/>
      <c r="F58" s="11"/>
      <c r="G58" s="11"/>
      <c r="H58" s="110"/>
      <c r="I58" s="110"/>
      <c r="J58" s="15">
        <v>21</v>
      </c>
      <c r="K58" s="11"/>
      <c r="L58" s="155"/>
      <c r="M58" s="24">
        <f>M63+M67+M72</f>
        <v>12</v>
      </c>
      <c r="O58" s="132"/>
      <c r="P58" s="104">
        <f>SUM(P63+P67)</f>
        <v>27</v>
      </c>
      <c r="R58" s="157"/>
      <c r="S58" s="86">
        <f>S63+S67+S73</f>
        <v>44</v>
      </c>
      <c r="U58" s="127"/>
      <c r="V58" s="69">
        <v>44</v>
      </c>
      <c r="W58" s="14"/>
      <c r="X58" s="14"/>
      <c r="Y58" s="14"/>
      <c r="Z58" s="14"/>
      <c r="AC58" s="13"/>
      <c r="AD58" s="14"/>
      <c r="AE58" s="18"/>
      <c r="AF58" s="18"/>
      <c r="AG58" s="9"/>
      <c r="AH58" s="14"/>
      <c r="AI58" s="43"/>
      <c r="AJ58" s="43"/>
      <c r="AK58" s="13"/>
      <c r="AL58" s="11"/>
    </row>
    <row r="59" spans="4:38" ht="13.5" customHeight="1" thickBot="1">
      <c r="D59" s="1"/>
      <c r="F59" s="11"/>
      <c r="G59" s="76"/>
      <c r="H59" s="110"/>
      <c r="I59" s="110"/>
      <c r="J59" s="15">
        <f>SUM(J57+J58)</f>
        <v>22</v>
      </c>
      <c r="K59" s="11"/>
      <c r="L59" s="155"/>
      <c r="M59" s="24">
        <v>13</v>
      </c>
      <c r="O59" s="133"/>
      <c r="P59" s="104">
        <f>P57+P58</f>
        <v>28</v>
      </c>
      <c r="R59" s="158"/>
      <c r="S59" s="85">
        <f>S57+S58</f>
        <v>48</v>
      </c>
      <c r="U59" s="127"/>
      <c r="V59" s="69">
        <f>SUM(V57+V58)</f>
        <v>47</v>
      </c>
      <c r="W59" s="14"/>
      <c r="X59" s="14"/>
      <c r="Y59" s="14"/>
      <c r="Z59" s="14"/>
      <c r="AC59" s="13"/>
      <c r="AD59" s="14"/>
      <c r="AE59" s="18"/>
      <c r="AF59" s="18"/>
      <c r="AG59" s="9"/>
      <c r="AI59" s="43"/>
      <c r="AJ59" s="43"/>
      <c r="AK59" s="13"/>
      <c r="AL59" s="11"/>
    </row>
    <row r="60" spans="4:38" ht="26.25" customHeight="1">
      <c r="D60" s="1"/>
      <c r="F60" s="11"/>
      <c r="G60" s="11"/>
      <c r="H60" s="83"/>
      <c r="I60" s="83"/>
      <c r="J60" s="13"/>
      <c r="K60" s="11"/>
      <c r="L60" s="205" t="s">
        <v>114</v>
      </c>
      <c r="M60" s="13"/>
      <c r="O60" s="8" t="s">
        <v>115</v>
      </c>
      <c r="P60" s="18"/>
      <c r="R60" s="206" t="s">
        <v>116</v>
      </c>
      <c r="S60" s="206"/>
      <c r="U60" s="8" t="s">
        <v>117</v>
      </c>
      <c r="V60" s="13"/>
      <c r="W60" s="14"/>
      <c r="X60" s="14"/>
      <c r="Y60" s="14"/>
      <c r="Z60" s="14"/>
      <c r="AC60" s="13"/>
      <c r="AD60" s="14"/>
      <c r="AE60" s="18"/>
      <c r="AF60" s="18"/>
      <c r="AG60" s="9"/>
      <c r="AI60" s="43"/>
      <c r="AJ60" s="43"/>
      <c r="AK60" s="13"/>
      <c r="AL60" s="11"/>
    </row>
    <row r="61" spans="8:38" ht="13.5" customHeight="1" thickBot="1">
      <c r="H61" s="2" t="s">
        <v>113</v>
      </c>
      <c r="R61" s="18"/>
      <c r="S61" s="9"/>
      <c r="T61" s="14"/>
      <c r="W61" s="14"/>
      <c r="X61" s="14"/>
      <c r="Y61" s="14"/>
      <c r="Z61" s="14"/>
      <c r="AA61" s="13"/>
      <c r="AB61" s="13"/>
      <c r="AC61" s="13"/>
      <c r="AD61" s="14"/>
      <c r="AE61" s="2"/>
      <c r="AL61" s="11"/>
    </row>
    <row r="62" spans="12:38" ht="18" customHeight="1" thickBot="1">
      <c r="L62" s="38" t="s">
        <v>80</v>
      </c>
      <c r="M62" s="49">
        <v>0</v>
      </c>
      <c r="O62" s="128" t="s">
        <v>62</v>
      </c>
      <c r="P62" s="69">
        <v>0</v>
      </c>
      <c r="R62" s="193" t="s">
        <v>56</v>
      </c>
      <c r="S62" s="87">
        <v>1</v>
      </c>
      <c r="T62" s="14"/>
      <c r="U62" s="128" t="s">
        <v>82</v>
      </c>
      <c r="V62" s="98">
        <v>1</v>
      </c>
      <c r="W62" s="14"/>
      <c r="X62" s="14"/>
      <c r="Y62" s="14"/>
      <c r="Z62" s="14"/>
      <c r="AA62" s="97"/>
      <c r="AB62" s="13"/>
      <c r="AD62" s="14"/>
      <c r="AH62" s="14"/>
      <c r="AL62" s="11"/>
    </row>
    <row r="63" spans="12:38" ht="12" customHeight="1" thickBot="1">
      <c r="L63" s="42" t="s">
        <v>30</v>
      </c>
      <c r="M63" s="50">
        <v>4</v>
      </c>
      <c r="O63" s="129"/>
      <c r="P63" s="69">
        <v>12</v>
      </c>
      <c r="R63" s="194"/>
      <c r="S63" s="90">
        <v>11</v>
      </c>
      <c r="T63" s="14"/>
      <c r="U63" s="129"/>
      <c r="V63" s="98">
        <v>19</v>
      </c>
      <c r="W63" s="14"/>
      <c r="X63" s="14"/>
      <c r="Y63" s="14"/>
      <c r="Z63" s="14"/>
      <c r="AA63" s="97"/>
      <c r="AB63" s="13"/>
      <c r="AD63" s="14"/>
      <c r="AH63" s="14"/>
      <c r="AL63" s="11"/>
    </row>
    <row r="64" spans="8:38" ht="13.5" customHeight="1" thickBot="1">
      <c r="H64" s="7"/>
      <c r="I64" s="7"/>
      <c r="J64" s="13"/>
      <c r="L64" s="41" t="s">
        <v>31</v>
      </c>
      <c r="M64" s="51">
        <v>4</v>
      </c>
      <c r="O64" s="130"/>
      <c r="P64" s="69">
        <v>12</v>
      </c>
      <c r="R64" s="195"/>
      <c r="S64" s="88">
        <f>S62+S63</f>
        <v>12</v>
      </c>
      <c r="T64" s="14"/>
      <c r="U64" s="130"/>
      <c r="V64" s="98">
        <v>20</v>
      </c>
      <c r="W64" s="14"/>
      <c r="X64" s="14"/>
      <c r="Y64" s="14"/>
      <c r="Z64" s="14"/>
      <c r="AA64" s="97"/>
      <c r="AB64" s="13"/>
      <c r="AD64" s="14"/>
      <c r="AH64" s="14"/>
      <c r="AL64" s="11"/>
    </row>
    <row r="65" spans="8:38" ht="18" customHeight="1" thickBot="1">
      <c r="H65" s="7"/>
      <c r="I65" s="7"/>
      <c r="J65" s="13"/>
      <c r="L65" s="14"/>
      <c r="M65" s="10"/>
      <c r="O65" s="19"/>
      <c r="R65" s="2" t="s">
        <v>112</v>
      </c>
      <c r="T65" s="14"/>
      <c r="U65" s="2" t="s">
        <v>112</v>
      </c>
      <c r="W65" s="14"/>
      <c r="X65" s="14"/>
      <c r="Y65" s="14"/>
      <c r="Z65" s="14"/>
      <c r="AA65" s="13"/>
      <c r="AB65" s="13"/>
      <c r="AC65" s="13"/>
      <c r="AD65" s="14"/>
      <c r="AE65" s="11"/>
      <c r="AF65" s="11"/>
      <c r="AG65" s="11"/>
      <c r="AH65" s="11"/>
      <c r="AI65" s="11"/>
      <c r="AL65" s="11"/>
    </row>
    <row r="66" spans="8:43" ht="15.75" customHeight="1" thickBot="1">
      <c r="H66" s="7"/>
      <c r="I66" s="7"/>
      <c r="J66" s="13"/>
      <c r="L66" s="23" t="s">
        <v>12</v>
      </c>
      <c r="M66" s="49">
        <v>0</v>
      </c>
      <c r="O66" s="128" t="s">
        <v>81</v>
      </c>
      <c r="P66" s="99">
        <v>0</v>
      </c>
      <c r="R66" s="156" t="s">
        <v>55</v>
      </c>
      <c r="S66" s="95">
        <v>1</v>
      </c>
      <c r="T66" s="13"/>
      <c r="U66" s="134" t="s">
        <v>83</v>
      </c>
      <c r="V66" s="69">
        <v>0</v>
      </c>
      <c r="W66" s="14"/>
      <c r="X66" s="14"/>
      <c r="Y66" s="14"/>
      <c r="Z66" s="14"/>
      <c r="AA66" s="13"/>
      <c r="AB66" s="13"/>
      <c r="AD66" s="14"/>
      <c r="AE66" s="207"/>
      <c r="AF66" s="207"/>
      <c r="AG66" s="207"/>
      <c r="AH66" s="207"/>
      <c r="AI66" s="207"/>
      <c r="AL66" s="11"/>
      <c r="AN66" s="18"/>
      <c r="AO66" s="18"/>
      <c r="AP66" s="18"/>
      <c r="AQ66" s="18"/>
    </row>
    <row r="67" spans="8:43" ht="13.5" customHeight="1" thickBot="1">
      <c r="H67" s="7"/>
      <c r="I67" s="7"/>
      <c r="J67" s="13"/>
      <c r="L67" s="42" t="s">
        <v>32</v>
      </c>
      <c r="M67" s="50">
        <v>5</v>
      </c>
      <c r="O67" s="129"/>
      <c r="P67" s="99">
        <v>15</v>
      </c>
      <c r="R67" s="157"/>
      <c r="S67" s="96">
        <v>23</v>
      </c>
      <c r="T67" s="13"/>
      <c r="U67" s="135"/>
      <c r="V67" s="69">
        <v>2</v>
      </c>
      <c r="W67" s="14"/>
      <c r="X67" s="14"/>
      <c r="Y67" s="14"/>
      <c r="Z67" s="14"/>
      <c r="AA67" s="14"/>
      <c r="AB67" s="13"/>
      <c r="AC67" s="14"/>
      <c r="AD67" s="14"/>
      <c r="AE67" s="207"/>
      <c r="AF67" s="207"/>
      <c r="AG67" s="207"/>
      <c r="AH67" s="207"/>
      <c r="AI67" s="207"/>
      <c r="AK67" s="13"/>
      <c r="AL67" s="11"/>
      <c r="AN67" s="18"/>
      <c r="AO67" s="18"/>
      <c r="AP67" s="18"/>
      <c r="AQ67" s="18"/>
    </row>
    <row r="68" spans="12:43" ht="13.5" customHeight="1" thickBot="1">
      <c r="L68" s="28" t="s">
        <v>33</v>
      </c>
      <c r="M68" s="51">
        <v>5</v>
      </c>
      <c r="O68" s="129"/>
      <c r="P68" s="159">
        <f>P66+P67</f>
        <v>15</v>
      </c>
      <c r="R68" s="157"/>
      <c r="S68" s="145">
        <f>S66+S67</f>
        <v>24</v>
      </c>
      <c r="T68" s="13"/>
      <c r="U68" s="136"/>
      <c r="V68" s="69">
        <v>2</v>
      </c>
      <c r="W68" s="14"/>
      <c r="X68" s="14"/>
      <c r="Y68" s="14"/>
      <c r="Z68" s="14"/>
      <c r="AA68" s="13"/>
      <c r="AB68" s="53"/>
      <c r="AC68" s="54"/>
      <c r="AD68" s="14"/>
      <c r="AE68" s="207"/>
      <c r="AF68" s="207"/>
      <c r="AG68" s="207"/>
      <c r="AH68" s="207"/>
      <c r="AI68" s="207"/>
      <c r="AK68" s="13"/>
      <c r="AL68" s="11"/>
      <c r="AN68" s="18"/>
      <c r="AO68" s="18"/>
      <c r="AP68" s="18"/>
      <c r="AQ68" s="18"/>
    </row>
    <row r="69" spans="12:43" ht="10.5" customHeight="1" thickBot="1">
      <c r="L69" s="14"/>
      <c r="M69" s="10"/>
      <c r="O69" s="130"/>
      <c r="P69" s="160"/>
      <c r="R69" s="158"/>
      <c r="S69" s="147"/>
      <c r="T69" s="14"/>
      <c r="W69" s="14"/>
      <c r="X69" s="14"/>
      <c r="Y69" s="14"/>
      <c r="Z69" s="14"/>
      <c r="AA69" s="13"/>
      <c r="AB69" s="53"/>
      <c r="AC69" s="54"/>
      <c r="AD69" s="14"/>
      <c r="AE69" s="207"/>
      <c r="AF69" s="207"/>
      <c r="AG69" s="207"/>
      <c r="AH69" s="207"/>
      <c r="AI69" s="207"/>
      <c r="AK69" s="13"/>
      <c r="AL69" s="13"/>
      <c r="AN69" s="18"/>
      <c r="AO69" s="18"/>
      <c r="AP69" s="18"/>
      <c r="AQ69" s="18"/>
    </row>
    <row r="70" spans="12:43" ht="10.5" customHeight="1" thickBot="1">
      <c r="L70" s="14"/>
      <c r="M70" s="10"/>
      <c r="O70" s="8"/>
      <c r="P70" s="13"/>
      <c r="R70" s="202" t="s">
        <v>118</v>
      </c>
      <c r="S70" s="9"/>
      <c r="T70" s="14"/>
      <c r="W70" s="14"/>
      <c r="X70" s="14"/>
      <c r="Y70" s="14"/>
      <c r="Z70" s="14"/>
      <c r="AA70" s="13"/>
      <c r="AB70" s="53"/>
      <c r="AC70" s="54"/>
      <c r="AD70" s="14"/>
      <c r="AE70" s="10"/>
      <c r="AF70" s="10"/>
      <c r="AG70" s="10"/>
      <c r="AH70" s="10"/>
      <c r="AI70" s="10"/>
      <c r="AK70" s="13"/>
      <c r="AL70" s="13"/>
      <c r="AN70" s="18"/>
      <c r="AO70" s="18"/>
      <c r="AP70" s="18"/>
      <c r="AQ70" s="18"/>
    </row>
    <row r="71" spans="12:43" ht="12.75" customHeight="1" thickBot="1">
      <c r="L71" s="25" t="s">
        <v>34</v>
      </c>
      <c r="M71" s="49">
        <v>0</v>
      </c>
      <c r="S71" s="1"/>
      <c r="T71" s="14"/>
      <c r="U71" s="134" t="s">
        <v>84</v>
      </c>
      <c r="V71" s="69">
        <v>0</v>
      </c>
      <c r="W71" s="14"/>
      <c r="X71" s="14"/>
      <c r="Y71" s="14"/>
      <c r="Z71" s="14"/>
      <c r="AA71" s="13"/>
      <c r="AB71" s="53"/>
      <c r="AC71" s="54"/>
      <c r="AD71" s="14"/>
      <c r="AE71" s="207"/>
      <c r="AF71" s="207"/>
      <c r="AG71" s="207"/>
      <c r="AH71" s="207"/>
      <c r="AI71" s="207"/>
      <c r="AL71" s="11"/>
      <c r="AN71" s="18"/>
      <c r="AO71" s="18"/>
      <c r="AP71" s="18"/>
      <c r="AQ71" s="18"/>
    </row>
    <row r="72" spans="12:43" ht="13.5" customHeight="1" thickBot="1">
      <c r="L72" s="55" t="s">
        <v>35</v>
      </c>
      <c r="M72" s="50">
        <v>3</v>
      </c>
      <c r="R72" s="114" t="s">
        <v>8</v>
      </c>
      <c r="S72" s="108">
        <v>1</v>
      </c>
      <c r="T72" s="13"/>
      <c r="U72" s="120"/>
      <c r="V72" s="106">
        <v>5</v>
      </c>
      <c r="W72" s="14"/>
      <c r="X72" s="14"/>
      <c r="Y72" s="14"/>
      <c r="Z72" s="14"/>
      <c r="AA72" s="57"/>
      <c r="AB72" s="58"/>
      <c r="AC72" s="54"/>
      <c r="AD72" s="14"/>
      <c r="AE72" s="207"/>
      <c r="AF72" s="207"/>
      <c r="AG72" s="207"/>
      <c r="AH72" s="207"/>
      <c r="AI72" s="207"/>
      <c r="AL72" s="11"/>
      <c r="AN72" s="18"/>
      <c r="AO72" s="18"/>
      <c r="AP72" s="18"/>
      <c r="AQ72" s="18"/>
    </row>
    <row r="73" spans="12:43" ht="13.5" customHeight="1" thickBot="1">
      <c r="L73" s="56" t="s">
        <v>36</v>
      </c>
      <c r="M73" s="51">
        <v>3</v>
      </c>
      <c r="R73" s="115"/>
      <c r="S73" s="108">
        <v>10</v>
      </c>
      <c r="T73" s="13"/>
      <c r="U73" s="122"/>
      <c r="V73" s="106">
        <v>5</v>
      </c>
      <c r="W73" s="14"/>
      <c r="X73" s="14"/>
      <c r="Y73" s="14"/>
      <c r="Z73" s="14"/>
      <c r="AA73" s="13"/>
      <c r="AB73" s="13"/>
      <c r="AC73" s="14"/>
      <c r="AD73" s="14"/>
      <c r="AE73" s="207"/>
      <c r="AF73" s="207"/>
      <c r="AG73" s="207"/>
      <c r="AH73" s="207"/>
      <c r="AI73" s="207"/>
      <c r="AL73" s="11"/>
      <c r="AN73" s="18"/>
      <c r="AO73" s="18"/>
      <c r="AP73" s="18"/>
      <c r="AQ73" s="18"/>
    </row>
    <row r="74" spans="18:43" ht="12" customHeight="1" thickBot="1">
      <c r="R74" s="116"/>
      <c r="S74" s="108">
        <v>11</v>
      </c>
      <c r="T74" s="13"/>
      <c r="U74" s="44"/>
      <c r="V74" s="59"/>
      <c r="W74" s="9"/>
      <c r="X74" s="14"/>
      <c r="Y74" s="14"/>
      <c r="Z74" s="14"/>
      <c r="AA74" s="13"/>
      <c r="AB74" s="13"/>
      <c r="AC74" s="14"/>
      <c r="AD74" s="14"/>
      <c r="AE74" s="207"/>
      <c r="AF74" s="207"/>
      <c r="AG74" s="207"/>
      <c r="AH74" s="207"/>
      <c r="AI74" s="207"/>
      <c r="AL74" s="13"/>
      <c r="AN74" s="18"/>
      <c r="AO74" s="18"/>
      <c r="AP74" s="18"/>
      <c r="AQ74" s="18"/>
    </row>
    <row r="75" spans="18:43" ht="24" customHeight="1">
      <c r="R75" s="202" t="s">
        <v>119</v>
      </c>
      <c r="S75" s="9"/>
      <c r="T75" s="9"/>
      <c r="U75" s="111" t="s">
        <v>85</v>
      </c>
      <c r="V75" s="107">
        <v>1</v>
      </c>
      <c r="W75" s="9"/>
      <c r="X75" s="14"/>
      <c r="Y75" s="14"/>
      <c r="Z75" s="14"/>
      <c r="AA75" s="13"/>
      <c r="AB75" s="13"/>
      <c r="AC75" s="14"/>
      <c r="AD75" s="14"/>
      <c r="AE75" s="207"/>
      <c r="AF75" s="207"/>
      <c r="AG75" s="207"/>
      <c r="AH75" s="207"/>
      <c r="AI75" s="207"/>
      <c r="AL75" s="11"/>
      <c r="AN75" s="18"/>
      <c r="AO75" s="18"/>
      <c r="AP75" s="7"/>
      <c r="AQ75" s="7"/>
    </row>
    <row r="76" spans="9:43" ht="13.5" customHeight="1">
      <c r="I76" s="52"/>
      <c r="J76" s="52"/>
      <c r="K76" s="52"/>
      <c r="R76" s="46"/>
      <c r="S76" s="9"/>
      <c r="T76" s="9"/>
      <c r="U76" s="112"/>
      <c r="V76" s="107">
        <v>18</v>
      </c>
      <c r="W76" s="9"/>
      <c r="X76" s="14"/>
      <c r="Y76" s="14"/>
      <c r="Z76" s="14"/>
      <c r="AA76" s="14"/>
      <c r="AB76" s="13"/>
      <c r="AC76" s="14"/>
      <c r="AD76" s="14"/>
      <c r="AE76" s="207"/>
      <c r="AF76" s="207"/>
      <c r="AG76" s="207"/>
      <c r="AH76" s="207"/>
      <c r="AI76" s="207"/>
      <c r="AL76" s="11"/>
      <c r="AN76" s="18"/>
      <c r="AO76" s="18"/>
      <c r="AP76" s="7"/>
      <c r="AQ76" s="7"/>
    </row>
    <row r="77" spans="21:43" ht="15.75" customHeight="1">
      <c r="U77" s="113"/>
      <c r="V77" s="69">
        <v>19</v>
      </c>
      <c r="AE77" s="11"/>
      <c r="AF77" s="11"/>
      <c r="AG77" s="11"/>
      <c r="AH77" s="11"/>
      <c r="AI77" s="11"/>
      <c r="AK77" s="73"/>
      <c r="AL77" s="73"/>
      <c r="AN77" s="18"/>
      <c r="AO77" s="18"/>
      <c r="AP77" s="7"/>
      <c r="AQ77" s="7"/>
    </row>
    <row r="78" spans="21:43" ht="15.75" customHeight="1">
      <c r="U78" s="83" t="s">
        <v>120</v>
      </c>
      <c r="V78" s="13"/>
      <c r="AE78" s="11"/>
      <c r="AF78" s="11"/>
      <c r="AG78" s="11"/>
      <c r="AH78" s="11"/>
      <c r="AI78" s="11"/>
      <c r="AK78" s="73"/>
      <c r="AL78" s="73"/>
      <c r="AN78" s="18"/>
      <c r="AO78" s="18"/>
      <c r="AP78" s="7"/>
      <c r="AQ78" s="7"/>
    </row>
    <row r="79" spans="31:43" ht="16.5" customHeight="1">
      <c r="AE79" s="11"/>
      <c r="AF79" s="11"/>
      <c r="AG79" s="11"/>
      <c r="AH79" s="11"/>
      <c r="AI79" s="11"/>
      <c r="AK79" s="74"/>
      <c r="AL79" s="74"/>
      <c r="AN79" s="18"/>
      <c r="AO79" s="18"/>
      <c r="AP79" s="7"/>
      <c r="AQ79" s="7"/>
    </row>
    <row r="80" spans="3:43" ht="13.5" customHeight="1">
      <c r="C80" s="189"/>
      <c r="D80" s="189"/>
      <c r="E80" s="189"/>
      <c r="F80" s="189"/>
      <c r="G80" s="189"/>
      <c r="H80" s="189"/>
      <c r="L80" s="181"/>
      <c r="M80" s="181"/>
      <c r="N80" s="181"/>
      <c r="O80" s="181"/>
      <c r="P80" s="181"/>
      <c r="Q80" s="181"/>
      <c r="U80" s="191"/>
      <c r="V80" s="191"/>
      <c r="W80" s="191"/>
      <c r="X80" s="191"/>
      <c r="Y80" s="191"/>
      <c r="Z80" s="191"/>
      <c r="AA80" s="13"/>
      <c r="AB80" s="13"/>
      <c r="AE80" s="11"/>
      <c r="AF80" s="11"/>
      <c r="AG80" s="11"/>
      <c r="AH80" s="11"/>
      <c r="AI80" s="11"/>
      <c r="AL80" s="11"/>
      <c r="AN80" s="18"/>
      <c r="AO80" s="18"/>
      <c r="AP80" s="7"/>
      <c r="AQ80" s="7"/>
    </row>
    <row r="81" spans="8:43" ht="12.75" customHeight="1">
      <c r="H81" s="2"/>
      <c r="L81" s="190"/>
      <c r="M81" s="190"/>
      <c r="N81" s="190"/>
      <c r="O81" s="190"/>
      <c r="P81" s="190"/>
      <c r="Q81" s="5"/>
      <c r="R81" s="4"/>
      <c r="S81" s="91"/>
      <c r="T81" s="5"/>
      <c r="U81" s="187"/>
      <c r="V81" s="187"/>
      <c r="W81" s="187"/>
      <c r="X81" s="187"/>
      <c r="Y81" s="187"/>
      <c r="Z81" s="187"/>
      <c r="AA81" s="14"/>
      <c r="AB81" s="13"/>
      <c r="AE81" s="11"/>
      <c r="AF81" s="11"/>
      <c r="AG81" s="11"/>
      <c r="AH81" s="11"/>
      <c r="AI81" s="11"/>
      <c r="AL81" s="11"/>
      <c r="AN81" s="18"/>
      <c r="AO81" s="18"/>
      <c r="AP81" s="7"/>
      <c r="AQ81" s="7"/>
    </row>
    <row r="82" spans="12:43" ht="21" customHeight="1">
      <c r="L82" s="192"/>
      <c r="M82" s="192"/>
      <c r="N82" s="192"/>
      <c r="O82" s="192"/>
      <c r="P82" s="192"/>
      <c r="Q82" s="192"/>
      <c r="R82" s="4"/>
      <c r="S82" s="92"/>
      <c r="T82" s="5"/>
      <c r="U82" s="188"/>
      <c r="V82" s="188"/>
      <c r="W82" s="188"/>
      <c r="X82" s="188"/>
      <c r="Y82" s="188"/>
      <c r="Z82" s="188"/>
      <c r="AA82" s="14"/>
      <c r="AB82" s="13"/>
      <c r="AE82" s="11"/>
      <c r="AF82" s="11"/>
      <c r="AG82" s="11"/>
      <c r="AH82" s="11"/>
      <c r="AI82" s="11"/>
      <c r="AK82" s="9"/>
      <c r="AL82" s="11"/>
      <c r="AN82" s="18"/>
      <c r="AO82" s="18"/>
      <c r="AP82" s="7"/>
      <c r="AQ82" s="7"/>
    </row>
    <row r="83" spans="15:43" ht="11.25" customHeight="1">
      <c r="O83" s="18"/>
      <c r="P83" s="7"/>
      <c r="Q83" s="14"/>
      <c r="R83" s="52"/>
      <c r="S83" s="59"/>
      <c r="T83" s="9"/>
      <c r="U83" s="13"/>
      <c r="V83" s="9"/>
      <c r="W83" s="9"/>
      <c r="X83" s="14"/>
      <c r="Y83" s="14"/>
      <c r="Z83" s="14"/>
      <c r="AA83" s="14"/>
      <c r="AB83" s="13"/>
      <c r="AE83" s="11"/>
      <c r="AF83" s="11"/>
      <c r="AG83" s="11"/>
      <c r="AH83" s="11"/>
      <c r="AI83" s="11"/>
      <c r="AL83" s="11"/>
      <c r="AN83" s="18"/>
      <c r="AO83" s="18"/>
      <c r="AP83" s="7"/>
      <c r="AQ83" s="7"/>
    </row>
    <row r="84" spans="9:43" ht="11.25" customHeight="1">
      <c r="I84" s="9"/>
      <c r="J84" s="9"/>
      <c r="K84" s="9"/>
      <c r="L84" s="9"/>
      <c r="M84" s="9"/>
      <c r="N84" s="7"/>
      <c r="O84" s="18"/>
      <c r="P84" s="7"/>
      <c r="Q84" s="14"/>
      <c r="S84" s="59"/>
      <c r="T84" s="9"/>
      <c r="U84" s="13"/>
      <c r="V84" s="9"/>
      <c r="W84" s="9"/>
      <c r="X84" s="14"/>
      <c r="Y84" s="14"/>
      <c r="Z84" s="14"/>
      <c r="AA84" s="14"/>
      <c r="AB84" s="13"/>
      <c r="AE84" s="11"/>
      <c r="AF84" s="13"/>
      <c r="AG84" s="13"/>
      <c r="AH84" s="11"/>
      <c r="AI84" s="20"/>
      <c r="AL84" s="11"/>
      <c r="AN84" s="18"/>
      <c r="AO84" s="18"/>
      <c r="AP84" s="7"/>
      <c r="AQ84" s="7"/>
    </row>
    <row r="85" spans="9:43" ht="13.5" customHeight="1">
      <c r="I85" s="9"/>
      <c r="J85" s="9"/>
      <c r="K85" s="9"/>
      <c r="R85" s="13"/>
      <c r="S85" s="10"/>
      <c r="T85" s="9"/>
      <c r="U85" s="52"/>
      <c r="V85" s="9"/>
      <c r="W85" s="9"/>
      <c r="X85" s="14"/>
      <c r="Y85" s="14"/>
      <c r="Z85" s="14"/>
      <c r="AA85" s="14"/>
      <c r="AB85" s="13"/>
      <c r="AN85" s="18"/>
      <c r="AO85" s="18"/>
      <c r="AP85" s="7"/>
      <c r="AQ85" s="7"/>
    </row>
    <row r="86" spans="4:38" ht="15.75" customHeight="1">
      <c r="D86" s="1"/>
      <c r="I86" s="1"/>
      <c r="M86" s="1"/>
      <c r="P86" s="1"/>
      <c r="S86" s="1"/>
      <c r="V86" s="1"/>
      <c r="AJ86" s="54"/>
      <c r="AK86" s="60"/>
      <c r="AL86" s="14"/>
    </row>
    <row r="87" spans="4:38" ht="14.25" customHeight="1">
      <c r="D87" s="1"/>
      <c r="I87" s="1"/>
      <c r="M87" s="1"/>
      <c r="P87" s="1"/>
      <c r="S87" s="1"/>
      <c r="V87" s="1"/>
      <c r="AJ87" s="54"/>
      <c r="AK87" s="60"/>
      <c r="AL87" s="14"/>
    </row>
    <row r="88" spans="4:38" ht="18" customHeight="1">
      <c r="D88" s="1"/>
      <c r="I88" s="1"/>
      <c r="M88" s="1"/>
      <c r="P88" s="1"/>
      <c r="S88" s="1"/>
      <c r="V88" s="1"/>
      <c r="AJ88" s="54"/>
      <c r="AK88" s="60"/>
      <c r="AL88" s="14"/>
    </row>
    <row r="89" spans="3:38" ht="16.5" customHeight="1">
      <c r="C89" s="61"/>
      <c r="D89" s="62"/>
      <c r="E89" s="61"/>
      <c r="F89" s="61"/>
      <c r="G89" s="61"/>
      <c r="H89" s="61"/>
      <c r="I89" s="62"/>
      <c r="J89" s="61"/>
      <c r="K89" s="61"/>
      <c r="AL89" s="7"/>
    </row>
    <row r="90" spans="3:38" ht="16.5" customHeight="1">
      <c r="C90" s="2"/>
      <c r="E90" s="2"/>
      <c r="F90" s="2"/>
      <c r="G90" s="2"/>
      <c r="H90" s="2"/>
      <c r="AJ90" s="9"/>
      <c r="AK90" s="13"/>
      <c r="AL90" s="7"/>
    </row>
    <row r="91" spans="18:38" ht="13.5" customHeight="1">
      <c r="R91" s="63"/>
      <c r="S91" s="64"/>
      <c r="T91" s="9"/>
      <c r="AL91" s="7"/>
    </row>
    <row r="92" spans="18:38" ht="12">
      <c r="R92" s="13"/>
      <c r="S92" s="13"/>
      <c r="T92" s="9"/>
      <c r="U92" s="9"/>
      <c r="V92" s="9"/>
      <c r="W92" s="9"/>
      <c r="AL92" s="7"/>
    </row>
    <row r="93" spans="9:38" ht="12">
      <c r="I93" s="13"/>
      <c r="J93" s="11"/>
      <c r="K93" s="11"/>
      <c r="R93" s="2"/>
      <c r="S93" s="13"/>
      <c r="T93" s="9"/>
      <c r="U93" s="9"/>
      <c r="V93" s="9"/>
      <c r="W93" s="9"/>
      <c r="AL93" s="9"/>
    </row>
    <row r="94" spans="9:34" ht="12">
      <c r="I94" s="13"/>
      <c r="J94" s="11"/>
      <c r="K94" s="11"/>
      <c r="R94" s="2"/>
      <c r="U94" s="9"/>
      <c r="V94" s="9"/>
      <c r="W94" s="9"/>
      <c r="AH94" s="14"/>
    </row>
    <row r="95" spans="9:34" ht="12">
      <c r="I95" s="13"/>
      <c r="J95" s="11"/>
      <c r="K95" s="11"/>
      <c r="U95" s="9"/>
      <c r="V95" s="9"/>
      <c r="W95" s="9"/>
      <c r="AH95" s="14"/>
    </row>
    <row r="96" spans="9:34" ht="13.5" customHeight="1">
      <c r="I96" s="13"/>
      <c r="J96" s="11"/>
      <c r="K96" s="11"/>
      <c r="U96" s="9"/>
      <c r="V96" s="9"/>
      <c r="W96" s="9"/>
      <c r="AH96" s="14"/>
    </row>
    <row r="97" spans="21:34" ht="13.5" customHeight="1">
      <c r="U97" s="9"/>
      <c r="V97" s="9"/>
      <c r="W97" s="9"/>
      <c r="AH97" s="14"/>
    </row>
    <row r="98" spans="34:37" ht="19.5" customHeight="1">
      <c r="AH98" s="14"/>
      <c r="AJ98" s="3"/>
      <c r="AK98" s="65"/>
    </row>
    <row r="99" spans="8:38" ht="13.5" customHeight="1">
      <c r="H99" s="2"/>
      <c r="AH99" s="14"/>
      <c r="AL99" s="54"/>
    </row>
    <row r="100" spans="3:38" ht="15.75" customHeight="1">
      <c r="C100" s="66"/>
      <c r="D100" s="62"/>
      <c r="E100" s="66"/>
      <c r="F100" s="66"/>
      <c r="G100" s="66"/>
      <c r="H100" s="66"/>
      <c r="AH100" s="14"/>
      <c r="AL100" s="54"/>
    </row>
    <row r="101" spans="3:38" ht="15.75">
      <c r="C101" s="66"/>
      <c r="D101" s="62"/>
      <c r="E101" s="66"/>
      <c r="F101" s="66"/>
      <c r="G101" s="66"/>
      <c r="H101" s="66"/>
      <c r="AL101" s="54"/>
    </row>
    <row r="102" spans="33:34" ht="12.75" customHeight="1">
      <c r="AG102" s="1"/>
      <c r="AH102" s="14"/>
    </row>
    <row r="103" spans="18:38" ht="12">
      <c r="R103" s="2"/>
      <c r="AH103" s="14"/>
      <c r="AL103" s="13"/>
    </row>
    <row r="104" spans="18:34" ht="12">
      <c r="R104" s="2"/>
      <c r="AE104" s="13"/>
      <c r="AF104" s="13"/>
      <c r="AG104" s="13"/>
      <c r="AH104" s="14"/>
    </row>
    <row r="105" spans="31:34" ht="12">
      <c r="AE105" s="13"/>
      <c r="AF105" s="13"/>
      <c r="AG105" s="13"/>
      <c r="AH105" s="14"/>
    </row>
    <row r="106" spans="31:34" ht="12">
      <c r="AE106" s="13"/>
      <c r="AF106" s="13"/>
      <c r="AG106" s="13"/>
      <c r="AH106" s="14"/>
    </row>
    <row r="107" spans="31:34" ht="12">
      <c r="AE107" s="13"/>
      <c r="AF107" s="13"/>
      <c r="AG107" s="13"/>
      <c r="AH107" s="14"/>
    </row>
    <row r="108" spans="31:34" ht="12">
      <c r="AE108" s="13"/>
      <c r="AF108" s="13"/>
      <c r="AG108" s="13"/>
      <c r="AH108" s="14"/>
    </row>
    <row r="109" spans="31:34" ht="12">
      <c r="AE109" s="13"/>
      <c r="AF109" s="13"/>
      <c r="AG109" s="13"/>
      <c r="AH109" s="14"/>
    </row>
    <row r="110" spans="31:34" ht="12">
      <c r="AE110" s="13"/>
      <c r="AF110" s="13"/>
      <c r="AG110" s="13"/>
      <c r="AH110" s="14"/>
    </row>
    <row r="111" spans="4:37" s="3" customFormat="1" ht="12">
      <c r="D111" s="65"/>
      <c r="I111" s="65"/>
      <c r="M111" s="65"/>
      <c r="P111" s="65"/>
      <c r="S111" s="65"/>
      <c r="V111" s="65"/>
      <c r="AB111" s="65"/>
      <c r="AF111" s="65"/>
      <c r="AG111" s="65"/>
      <c r="AJ111" s="1"/>
      <c r="AK111" s="2"/>
    </row>
    <row r="112" ht="12">
      <c r="C112" s="2"/>
    </row>
    <row r="113" spans="3:32" ht="12">
      <c r="C113" s="2"/>
      <c r="AA113" s="186"/>
      <c r="AB113" s="186"/>
      <c r="AC113" s="186"/>
      <c r="AD113" s="186"/>
      <c r="AE113" s="186"/>
      <c r="AF113" s="186"/>
    </row>
    <row r="114" ht="12">
      <c r="C114" s="2"/>
    </row>
    <row r="115" ht="12">
      <c r="C115" s="2"/>
    </row>
    <row r="116" spans="3:31" ht="12">
      <c r="C116" s="2"/>
      <c r="E116" s="2"/>
      <c r="F116" s="2"/>
      <c r="G116" s="2"/>
      <c r="H116" s="2"/>
      <c r="J116" s="2"/>
      <c r="K116" s="2"/>
      <c r="L116" s="2"/>
      <c r="N116" s="2"/>
      <c r="O116" s="2"/>
      <c r="Q116" s="2"/>
      <c r="R116" s="2"/>
      <c r="T116" s="2"/>
      <c r="U116" s="2"/>
      <c r="W116" s="2"/>
      <c r="X116" s="2"/>
      <c r="Y116" s="2"/>
      <c r="Z116" s="2"/>
      <c r="AA116" s="2"/>
      <c r="AC116" s="2"/>
      <c r="AD116" s="2"/>
      <c r="AE116" s="2"/>
    </row>
    <row r="117" spans="3:31" ht="12">
      <c r="C117" s="2"/>
      <c r="E117" s="2"/>
      <c r="F117" s="2"/>
      <c r="G117" s="2"/>
      <c r="H117" s="2"/>
      <c r="J117" s="2"/>
      <c r="K117" s="2"/>
      <c r="L117" s="2"/>
      <c r="N117" s="2"/>
      <c r="O117" s="2"/>
      <c r="Q117" s="2"/>
      <c r="R117" s="2"/>
      <c r="T117" s="2"/>
      <c r="U117" s="2"/>
      <c r="W117" s="2"/>
      <c r="X117" s="2"/>
      <c r="Y117" s="2"/>
      <c r="Z117" s="2"/>
      <c r="AA117" s="2"/>
      <c r="AC117" s="2"/>
      <c r="AD117" s="2"/>
      <c r="AE117" s="2"/>
    </row>
  </sheetData>
  <sheetProtection selectLockedCells="1" selectUnlockedCells="1"/>
  <mergeCells count="85">
    <mergeCell ref="C19:D19"/>
    <mergeCell ref="AI19:AJ19"/>
    <mergeCell ref="AE23:AE24"/>
    <mergeCell ref="AI29:AK29"/>
    <mergeCell ref="R60:S60"/>
    <mergeCell ref="U80:Z80"/>
    <mergeCell ref="L82:Q82"/>
    <mergeCell ref="R62:R64"/>
    <mergeCell ref="O62:O64"/>
    <mergeCell ref="C80:H80"/>
    <mergeCell ref="R66:R69"/>
    <mergeCell ref="S68:S69"/>
    <mergeCell ref="L81:P81"/>
    <mergeCell ref="L16:L18"/>
    <mergeCell ref="P68:P69"/>
    <mergeCell ref="AA113:AF113"/>
    <mergeCell ref="U81:Z81"/>
    <mergeCell ref="U82:Z82"/>
    <mergeCell ref="L80:Q80"/>
    <mergeCell ref="H26:I28"/>
    <mergeCell ref="H36:I38"/>
    <mergeCell ref="C36:C38"/>
    <mergeCell ref="C41:C43"/>
    <mergeCell ref="O45:O48"/>
    <mergeCell ref="C26:C28"/>
    <mergeCell ref="C45:C47"/>
    <mergeCell ref="O26:O28"/>
    <mergeCell ref="V7:V8"/>
    <mergeCell ref="H21:I23"/>
    <mergeCell ref="H31:I33"/>
    <mergeCell ref="U26:U28"/>
    <mergeCell ref="H16:I18"/>
    <mergeCell ref="R26:R28"/>
    <mergeCell ref="L6:L7"/>
    <mergeCell ref="R21:R23"/>
    <mergeCell ref="O16:O18"/>
    <mergeCell ref="E7:H9"/>
    <mergeCell ref="AI51:AJ51"/>
    <mergeCell ref="AE30:AE32"/>
    <mergeCell ref="U62:U64"/>
    <mergeCell ref="AA41:AA43"/>
    <mergeCell ref="L57:L59"/>
    <mergeCell ref="O57:O59"/>
    <mergeCell ref="U57:U59"/>
    <mergeCell ref="R57:R59"/>
    <mergeCell ref="P47:P48"/>
    <mergeCell ref="AI31:AJ33"/>
    <mergeCell ref="AI36:AJ38"/>
    <mergeCell ref="AI3:AJ4"/>
    <mergeCell ref="AI6:AJ6"/>
    <mergeCell ref="O7:O9"/>
    <mergeCell ref="AI21:AJ23"/>
    <mergeCell ref="U7:U8"/>
    <mergeCell ref="AI16:AJ18"/>
    <mergeCell ref="AI26:AJ28"/>
    <mergeCell ref="U16:U18"/>
    <mergeCell ref="AA26:AA28"/>
    <mergeCell ref="C1:AF1"/>
    <mergeCell ref="C2:AF2"/>
    <mergeCell ref="C16:C18"/>
    <mergeCell ref="C7:C9"/>
    <mergeCell ref="C21:C23"/>
    <mergeCell ref="L21:L23"/>
    <mergeCell ref="AE20:AE22"/>
    <mergeCell ref="U21:U23"/>
    <mergeCell ref="O21:O23"/>
    <mergeCell ref="AA16:AA18"/>
    <mergeCell ref="U66:U68"/>
    <mergeCell ref="U71:U73"/>
    <mergeCell ref="R31:R33"/>
    <mergeCell ref="AE25:AE27"/>
    <mergeCell ref="R16:R18"/>
    <mergeCell ref="AE16:AF17"/>
    <mergeCell ref="R36:R38"/>
    <mergeCell ref="R50:R52"/>
    <mergeCell ref="AA36:AA38"/>
    <mergeCell ref="U75:U77"/>
    <mergeCell ref="R72:R74"/>
    <mergeCell ref="H57:I59"/>
    <mergeCell ref="H42:I44"/>
    <mergeCell ref="C31:C33"/>
    <mergeCell ref="O41:O43"/>
    <mergeCell ref="R41:R43"/>
    <mergeCell ref="O31:O33"/>
    <mergeCell ref="O66:O69"/>
  </mergeCells>
  <printOptions horizontalCentered="1"/>
  <pageMargins left="0.196850393700787" right="0.196850393700787" top="0.196850393700787" bottom="0.275590551181102" header="0.196850393700787" footer="0.196850393700787"/>
  <pageSetup fitToWidth="0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</dc:creator>
  <cp:keywords/>
  <dc:description/>
  <cp:lastModifiedBy>Mona_Kiss</cp:lastModifiedBy>
  <cp:lastPrinted>2024-01-19T08:34:16Z</cp:lastPrinted>
  <dcterms:created xsi:type="dcterms:W3CDTF">2023-01-23T11:29:00Z</dcterms:created>
  <dcterms:modified xsi:type="dcterms:W3CDTF">2024-01-19T08:38:32Z</dcterms:modified>
  <cp:category/>
  <cp:version/>
  <cp:contentType/>
  <cp:contentStatus/>
</cp:coreProperties>
</file>